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Korisnik\Desktop\OŠ MLJET RAČUNOVODSTVO\IZVRŠENJE FINANCIJSKOG PLANA DNŽ\2023\01-12\"/>
    </mc:Choice>
  </mc:AlternateContent>
  <xr:revisionPtr revIDLastSave="0" documentId="13_ncr:1_{B3E2689E-D710-4E07-85A7-B858A685BDE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AŽETAK" sheetId="11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3" l="1"/>
  <c r="F12" i="3"/>
  <c r="B23" i="8" l="1"/>
  <c r="B19" i="8"/>
  <c r="B11" i="8" s="1"/>
  <c r="B16" i="8"/>
  <c r="B36" i="8"/>
  <c r="B43" i="8"/>
  <c r="B39" i="8"/>
  <c r="J335" i="7"/>
  <c r="J336" i="7"/>
  <c r="I334" i="7"/>
  <c r="I335" i="7"/>
  <c r="I336" i="7"/>
  <c r="H230" i="7" l="1"/>
  <c r="F230" i="7"/>
  <c r="F226" i="7"/>
  <c r="H225" i="7"/>
  <c r="H226" i="7"/>
  <c r="G225" i="7"/>
  <c r="G224" i="7" s="1"/>
  <c r="G211" i="7"/>
  <c r="H211" i="7"/>
  <c r="F211" i="7"/>
  <c r="H335" i="7"/>
  <c r="H324" i="7" s="1"/>
  <c r="F335" i="7"/>
  <c r="F324" i="7" s="1"/>
  <c r="E173" i="7"/>
  <c r="E212" i="7"/>
  <c r="E211" i="7" s="1"/>
  <c r="F168" i="7" l="1"/>
  <c r="F167" i="7" s="1"/>
  <c r="F166" i="7" s="1"/>
  <c r="F110" i="7"/>
  <c r="F225" i="7"/>
  <c r="F75" i="7"/>
  <c r="F39" i="7"/>
  <c r="F38" i="7"/>
  <c r="F26" i="7"/>
  <c r="F290" i="7"/>
  <c r="F209" i="7" l="1"/>
  <c r="F213" i="7"/>
  <c r="F206" i="7" s="1"/>
  <c r="F205" i="7" s="1"/>
  <c r="F207" i="7"/>
  <c r="F212" i="7" l="1"/>
  <c r="G12" i="3"/>
  <c r="G11" i="3"/>
  <c r="G45" i="3" l="1"/>
  <c r="G56" i="3"/>
  <c r="F79" i="3" l="1"/>
  <c r="F332" i="7" l="1"/>
  <c r="F331" i="7" s="1"/>
  <c r="F330" i="7" s="1"/>
  <c r="G333" i="7"/>
  <c r="G332" i="7" s="1"/>
  <c r="G331" i="7" s="1"/>
  <c r="G330" i="7" s="1"/>
  <c r="H332" i="7"/>
  <c r="H331" i="7" s="1"/>
  <c r="H330" i="7" s="1"/>
  <c r="G328" i="7"/>
  <c r="G327" i="7" s="1"/>
  <c r="G326" i="7" s="1"/>
  <c r="G325" i="7" s="1"/>
  <c r="H327" i="7"/>
  <c r="H326" i="7" s="1"/>
  <c r="H325" i="7" s="1"/>
  <c r="F327" i="7"/>
  <c r="F326" i="7" s="1"/>
  <c r="F325" i="7" s="1"/>
  <c r="F322" i="7"/>
  <c r="G322" i="7"/>
  <c r="H322" i="7"/>
  <c r="F319" i="7"/>
  <c r="F318" i="7" s="1"/>
  <c r="G319" i="7"/>
  <c r="H319" i="7"/>
  <c r="F316" i="7"/>
  <c r="G316" i="7"/>
  <c r="H316" i="7"/>
  <c r="F314" i="7"/>
  <c r="G314" i="7"/>
  <c r="H314" i="7"/>
  <c r="F312" i="7"/>
  <c r="G312" i="7"/>
  <c r="H312" i="7"/>
  <c r="F307" i="7"/>
  <c r="G307" i="7"/>
  <c r="G306" i="7" s="1"/>
  <c r="G305" i="7" s="1"/>
  <c r="G304" i="7" s="1"/>
  <c r="H307" i="7"/>
  <c r="H306" i="7" s="1"/>
  <c r="H305" i="7" s="1"/>
  <c r="H304" i="7" s="1"/>
  <c r="F306" i="7"/>
  <c r="F305" i="7" s="1"/>
  <c r="F304" i="7" s="1"/>
  <c r="F302" i="7"/>
  <c r="G302" i="7"/>
  <c r="H302" i="7"/>
  <c r="F300" i="7"/>
  <c r="F299" i="7" s="1"/>
  <c r="F298" i="7" s="1"/>
  <c r="F297" i="7" s="1"/>
  <c r="G300" i="7"/>
  <c r="H300" i="7"/>
  <c r="F294" i="7"/>
  <c r="F293" i="7" s="1"/>
  <c r="F292" i="7" s="1"/>
  <c r="G294" i="7"/>
  <c r="G293" i="7" s="1"/>
  <c r="G292" i="7" s="1"/>
  <c r="H294" i="7"/>
  <c r="H293" i="7" s="1"/>
  <c r="H292" i="7" s="1"/>
  <c r="F287" i="7"/>
  <c r="F286" i="7" s="1"/>
  <c r="F285" i="7" s="1"/>
  <c r="F284" i="7" s="1"/>
  <c r="G288" i="7"/>
  <c r="G287" i="7" s="1"/>
  <c r="G286" i="7" s="1"/>
  <c r="G285" i="7" s="1"/>
  <c r="G284" i="7" s="1"/>
  <c r="H287" i="7"/>
  <c r="F282" i="7"/>
  <c r="G282" i="7"/>
  <c r="G281" i="7" s="1"/>
  <c r="H282" i="7"/>
  <c r="H281" i="7" s="1"/>
  <c r="F281" i="7"/>
  <c r="F279" i="7"/>
  <c r="G279" i="7"/>
  <c r="H279" i="7"/>
  <c r="F276" i="7"/>
  <c r="G276" i="7"/>
  <c r="H276" i="7"/>
  <c r="F274" i="7"/>
  <c r="G274" i="7"/>
  <c r="H274" i="7"/>
  <c r="F271" i="7"/>
  <c r="G271" i="7"/>
  <c r="H271" i="7"/>
  <c r="F269" i="7"/>
  <c r="G269" i="7"/>
  <c r="G268" i="7" s="1"/>
  <c r="H269" i="7"/>
  <c r="H268" i="7" s="1"/>
  <c r="F268" i="7"/>
  <c r="F266" i="7"/>
  <c r="G266" i="7"/>
  <c r="H266" i="7"/>
  <c r="F263" i="7"/>
  <c r="G263" i="7"/>
  <c r="H263" i="7"/>
  <c r="F261" i="7"/>
  <c r="G261" i="7"/>
  <c r="H261" i="7"/>
  <c r="F255" i="7"/>
  <c r="G255" i="7"/>
  <c r="G254" i="7" s="1"/>
  <c r="G253" i="7" s="1"/>
  <c r="H255" i="7"/>
  <c r="H254" i="7" s="1"/>
  <c r="H253" i="7" s="1"/>
  <c r="F254" i="7"/>
  <c r="F253" i="7" s="1"/>
  <c r="F251" i="7"/>
  <c r="G251" i="7"/>
  <c r="H251" i="7"/>
  <c r="F248" i="7"/>
  <c r="G248" i="7"/>
  <c r="H248" i="7"/>
  <c r="F246" i="7"/>
  <c r="F245" i="7" s="1"/>
  <c r="F244" i="7" s="1"/>
  <c r="G246" i="7"/>
  <c r="H246" i="7"/>
  <c r="F240" i="7"/>
  <c r="F239" i="7" s="1"/>
  <c r="G241" i="7"/>
  <c r="G240" i="7" s="1"/>
  <c r="G239" i="7" s="1"/>
  <c r="H240" i="7"/>
  <c r="H239" i="7" s="1"/>
  <c r="G236" i="7"/>
  <c r="G233" i="7"/>
  <c r="E333" i="7"/>
  <c r="E332" i="7" s="1"/>
  <c r="E328" i="7"/>
  <c r="E327" i="7" s="1"/>
  <c r="E322" i="7"/>
  <c r="E318" i="7" s="1"/>
  <c r="E319" i="7"/>
  <c r="E316" i="7"/>
  <c r="E314" i="7"/>
  <c r="E311" i="7" s="1"/>
  <c r="E312" i="7"/>
  <c r="E307" i="7"/>
  <c r="E306" i="7" s="1"/>
  <c r="E299" i="7"/>
  <c r="E298" i="7" s="1"/>
  <c r="E302" i="7"/>
  <c r="E300" i="7"/>
  <c r="E294" i="7"/>
  <c r="E293" i="7" s="1"/>
  <c r="E288" i="7"/>
  <c r="E287" i="7" s="1"/>
  <c r="E282" i="7"/>
  <c r="E281" i="7" s="1"/>
  <c r="E279" i="7"/>
  <c r="E276" i="7"/>
  <c r="E274" i="7"/>
  <c r="E269" i="7"/>
  <c r="E268" i="7" s="1"/>
  <c r="E266" i="7"/>
  <c r="E263" i="7"/>
  <c r="E261" i="7"/>
  <c r="E251" i="7"/>
  <c r="E255" i="7"/>
  <c r="E254" i="7"/>
  <c r="E248" i="7"/>
  <c r="E246" i="7"/>
  <c r="E240" i="7"/>
  <c r="G231" i="7"/>
  <c r="E236" i="7"/>
  <c r="E233" i="7"/>
  <c r="E231" i="7"/>
  <c r="E226" i="7" s="1"/>
  <c r="E225" i="7" s="1"/>
  <c r="F222" i="7"/>
  <c r="G222" i="7"/>
  <c r="H222" i="7"/>
  <c r="F220" i="7"/>
  <c r="F219" i="7" s="1"/>
  <c r="F218" i="7" s="1"/>
  <c r="F217" i="7" s="1"/>
  <c r="G220" i="7"/>
  <c r="H220" i="7"/>
  <c r="E222" i="7"/>
  <c r="E220" i="7"/>
  <c r="G213" i="7"/>
  <c r="G212" i="7" s="1"/>
  <c r="H213" i="7"/>
  <c r="H212" i="7" s="1"/>
  <c r="E213" i="7"/>
  <c r="G209" i="7"/>
  <c r="H209" i="7"/>
  <c r="E208" i="7" s="1"/>
  <c r="E209" i="7"/>
  <c r="H208" i="7"/>
  <c r="H207" i="7" s="1"/>
  <c r="F187" i="7"/>
  <c r="G187" i="7"/>
  <c r="H187" i="7"/>
  <c r="F184" i="7"/>
  <c r="G184" i="7"/>
  <c r="H184" i="7"/>
  <c r="H183" i="7" s="1"/>
  <c r="H182" i="7" s="1"/>
  <c r="H181" i="7" s="1"/>
  <c r="H180" i="7" s="1"/>
  <c r="E187" i="7"/>
  <c r="E184" i="7"/>
  <c r="E183" i="7" s="1"/>
  <c r="F177" i="7"/>
  <c r="F176" i="7" s="1"/>
  <c r="F175" i="7" s="1"/>
  <c r="G177" i="7"/>
  <c r="G176" i="7" s="1"/>
  <c r="G175" i="7" s="1"/>
  <c r="G174" i="7" s="1"/>
  <c r="H177" i="7"/>
  <c r="H176" i="7" s="1"/>
  <c r="H175" i="7" s="1"/>
  <c r="E178" i="7"/>
  <c r="E177" i="7" s="1"/>
  <c r="F171" i="7"/>
  <c r="F169" i="7" s="1"/>
  <c r="G171" i="7"/>
  <c r="G169" i="7" s="1"/>
  <c r="H171" i="7"/>
  <c r="H169" i="7" s="1"/>
  <c r="E171" i="7"/>
  <c r="E169" i="7" s="1"/>
  <c r="E168" i="7" s="1"/>
  <c r="F164" i="7"/>
  <c r="F163" i="7" s="1"/>
  <c r="F162" i="7" s="1"/>
  <c r="F161" i="7" s="1"/>
  <c r="F160" i="7" s="1"/>
  <c r="G164" i="7"/>
  <c r="G163" i="7" s="1"/>
  <c r="G162" i="7" s="1"/>
  <c r="G161" i="7" s="1"/>
  <c r="G160" i="7" s="1"/>
  <c r="H164" i="7"/>
  <c r="H163" i="7" s="1"/>
  <c r="H162" i="7" s="1"/>
  <c r="H161" i="7" s="1"/>
  <c r="H160" i="7" s="1"/>
  <c r="E164" i="7"/>
  <c r="E163" i="7" s="1"/>
  <c r="E162" i="7" s="1"/>
  <c r="F158" i="7"/>
  <c r="G158" i="7"/>
  <c r="H158" i="7"/>
  <c r="F156" i="7"/>
  <c r="G156" i="7"/>
  <c r="H156" i="7"/>
  <c r="F140" i="7"/>
  <c r="G140" i="7"/>
  <c r="H140" i="7"/>
  <c r="F138" i="7"/>
  <c r="G138" i="7"/>
  <c r="H138" i="7"/>
  <c r="F137" i="7"/>
  <c r="F136" i="7" s="1"/>
  <c r="E158" i="7"/>
  <c r="E156" i="7"/>
  <c r="F155" i="7" l="1"/>
  <c r="F154" i="7" s="1"/>
  <c r="F183" i="7"/>
  <c r="F182" i="7" s="1"/>
  <c r="F181" i="7" s="1"/>
  <c r="F180" i="7" s="1"/>
  <c r="F260" i="7"/>
  <c r="F259" i="7" s="1"/>
  <c r="F258" i="7" s="1"/>
  <c r="F257" i="7" s="1"/>
  <c r="H260" i="7"/>
  <c r="H273" i="7"/>
  <c r="E155" i="7"/>
  <c r="E154" i="7" s="1"/>
  <c r="H311" i="7"/>
  <c r="I311" i="7" s="1"/>
  <c r="G155" i="7"/>
  <c r="G154" i="7" s="1"/>
  <c r="E219" i="7"/>
  <c r="E245" i="7"/>
  <c r="E244" i="7" s="1"/>
  <c r="E260" i="7"/>
  <c r="E259" i="7" s="1"/>
  <c r="E258" i="7" s="1"/>
  <c r="E273" i="7"/>
  <c r="E272" i="7" s="1"/>
  <c r="G324" i="7"/>
  <c r="H318" i="7"/>
  <c r="G318" i="7"/>
  <c r="F311" i="7"/>
  <c r="F310" i="7" s="1"/>
  <c r="F309" i="7" s="1"/>
  <c r="F296" i="7" s="1"/>
  <c r="G311" i="7"/>
  <c r="H299" i="7"/>
  <c r="G299" i="7"/>
  <c r="G298" i="7" s="1"/>
  <c r="G297" i="7" s="1"/>
  <c r="H272" i="7"/>
  <c r="I272" i="7" s="1"/>
  <c r="G273" i="7"/>
  <c r="G272" i="7" s="1"/>
  <c r="F273" i="7"/>
  <c r="F272" i="7" s="1"/>
  <c r="H259" i="7"/>
  <c r="H258" i="7" s="1"/>
  <c r="H257" i="7" s="1"/>
  <c r="G260" i="7"/>
  <c r="G259" i="7" s="1"/>
  <c r="G258" i="7" s="1"/>
  <c r="G257" i="7" s="1"/>
  <c r="F243" i="7"/>
  <c r="H245" i="7"/>
  <c r="H244" i="7" s="1"/>
  <c r="H243" i="7" s="1"/>
  <c r="G245" i="7"/>
  <c r="G244" i="7" s="1"/>
  <c r="G243" i="7" s="1"/>
  <c r="E310" i="7"/>
  <c r="F216" i="7"/>
  <c r="G226" i="7"/>
  <c r="H219" i="7"/>
  <c r="H218" i="7" s="1"/>
  <c r="H217" i="7" s="1"/>
  <c r="G219" i="7"/>
  <c r="G218" i="7" s="1"/>
  <c r="G217" i="7" s="1"/>
  <c r="G183" i="7"/>
  <c r="G182" i="7" s="1"/>
  <c r="G181" i="7" s="1"/>
  <c r="G180" i="7" s="1"/>
  <c r="H155" i="7"/>
  <c r="H154" i="7" s="1"/>
  <c r="H137" i="7"/>
  <c r="H136" i="7" s="1"/>
  <c r="G137" i="7"/>
  <c r="G136" i="7" s="1"/>
  <c r="G152" i="7"/>
  <c r="H152" i="7"/>
  <c r="F149" i="7"/>
  <c r="G149" i="7"/>
  <c r="H149" i="7"/>
  <c r="J149" i="7" s="1"/>
  <c r="F145" i="7"/>
  <c r="G145" i="7"/>
  <c r="H145" i="7"/>
  <c r="G144" i="7"/>
  <c r="G143" i="7" s="1"/>
  <c r="G142" i="7" s="1"/>
  <c r="E152" i="7"/>
  <c r="E149" i="7"/>
  <c r="E145" i="7"/>
  <c r="E144" i="7"/>
  <c r="E143" i="7" s="1"/>
  <c r="E142" i="7" s="1"/>
  <c r="J140" i="7"/>
  <c r="J138" i="7"/>
  <c r="F134" i="7"/>
  <c r="G134" i="7"/>
  <c r="G133" i="7" s="1"/>
  <c r="H134" i="7"/>
  <c r="H133" i="7" s="1"/>
  <c r="G129" i="7"/>
  <c r="G127" i="7"/>
  <c r="G124" i="7"/>
  <c r="G120" i="7"/>
  <c r="G117" i="7"/>
  <c r="G115" i="7"/>
  <c r="E140" i="7"/>
  <c r="I140" i="7" s="1"/>
  <c r="E138" i="7"/>
  <c r="E134" i="7"/>
  <c r="E133" i="7" s="1"/>
  <c r="G111" i="7"/>
  <c r="I111" i="7"/>
  <c r="G105" i="7"/>
  <c r="G104" i="7" s="1"/>
  <c r="H104" i="7"/>
  <c r="F104" i="7"/>
  <c r="G98" i="7"/>
  <c r="J98" i="7"/>
  <c r="G88" i="7"/>
  <c r="J88" i="7"/>
  <c r="G81" i="7"/>
  <c r="G76" i="7"/>
  <c r="F70" i="7"/>
  <c r="G70" i="7"/>
  <c r="G69" i="7" s="1"/>
  <c r="H70" i="7"/>
  <c r="F69" i="7"/>
  <c r="F63" i="7"/>
  <c r="G63" i="7"/>
  <c r="H63" i="7"/>
  <c r="G53" i="7"/>
  <c r="F46" i="7"/>
  <c r="G46" i="7"/>
  <c r="H46" i="7"/>
  <c r="F41" i="7"/>
  <c r="G41" i="7"/>
  <c r="H41" i="7"/>
  <c r="E104" i="7"/>
  <c r="E76" i="7"/>
  <c r="E70" i="7"/>
  <c r="E69" i="7" s="1"/>
  <c r="E63" i="7"/>
  <c r="E53" i="7"/>
  <c r="E46" i="7"/>
  <c r="E41" i="7"/>
  <c r="F34" i="7"/>
  <c r="F33" i="7" s="1"/>
  <c r="G34" i="7"/>
  <c r="G33" i="7" s="1"/>
  <c r="H34" i="7"/>
  <c r="H33" i="7" s="1"/>
  <c r="G31" i="7"/>
  <c r="G29" i="7"/>
  <c r="J29" i="7"/>
  <c r="G27" i="7"/>
  <c r="F22" i="7"/>
  <c r="G22" i="7"/>
  <c r="G21" i="7" s="1"/>
  <c r="H22" i="7"/>
  <c r="G19" i="7"/>
  <c r="G17" i="7"/>
  <c r="G15" i="7"/>
  <c r="E34" i="7"/>
  <c r="E33" i="7" s="1"/>
  <c r="E29" i="7"/>
  <c r="E22" i="7"/>
  <c r="E21" i="7" s="1"/>
  <c r="E17" i="7"/>
  <c r="J16" i="7"/>
  <c r="J18" i="7"/>
  <c r="J20" i="7"/>
  <c r="J23" i="7"/>
  <c r="J28" i="7"/>
  <c r="J30" i="7"/>
  <c r="J32" i="7"/>
  <c r="J35" i="7"/>
  <c r="J41" i="7"/>
  <c r="J42" i="7"/>
  <c r="J43" i="7"/>
  <c r="J44" i="7"/>
  <c r="J45" i="7"/>
  <c r="J47" i="7"/>
  <c r="J48" i="7"/>
  <c r="J49" i="7"/>
  <c r="J50" i="7"/>
  <c r="J51" i="7"/>
  <c r="J52" i="7"/>
  <c r="J54" i="7"/>
  <c r="J55" i="7"/>
  <c r="J56" i="7"/>
  <c r="J57" i="7"/>
  <c r="J58" i="7"/>
  <c r="J59" i="7"/>
  <c r="J60" i="7"/>
  <c r="J61" i="7"/>
  <c r="J62" i="7"/>
  <c r="J64" i="7"/>
  <c r="J65" i="7"/>
  <c r="J66" i="7"/>
  <c r="J67" i="7"/>
  <c r="J68" i="7"/>
  <c r="J71" i="7"/>
  <c r="J72" i="7"/>
  <c r="J77" i="7"/>
  <c r="J78" i="7"/>
  <c r="J79" i="7"/>
  <c r="J80" i="7"/>
  <c r="J82" i="7"/>
  <c r="J83" i="7"/>
  <c r="J84" i="7"/>
  <c r="J85" i="7"/>
  <c r="J86" i="7"/>
  <c r="J87" i="7"/>
  <c r="J89" i="7"/>
  <c r="J90" i="7"/>
  <c r="J91" i="7"/>
  <c r="J92" i="7"/>
  <c r="J93" i="7"/>
  <c r="J94" i="7"/>
  <c r="J95" i="7"/>
  <c r="J96" i="7"/>
  <c r="J97" i="7"/>
  <c r="J99" i="7"/>
  <c r="J100" i="7"/>
  <c r="J101" i="7"/>
  <c r="J102" i="7"/>
  <c r="J103" i="7"/>
  <c r="J106" i="7"/>
  <c r="J107" i="7"/>
  <c r="J112" i="7"/>
  <c r="J113" i="7"/>
  <c r="J114" i="7"/>
  <c r="J116" i="7"/>
  <c r="J118" i="7"/>
  <c r="J121" i="7"/>
  <c r="J122" i="7"/>
  <c r="J123" i="7"/>
  <c r="J125" i="7"/>
  <c r="J126" i="7"/>
  <c r="J128" i="7"/>
  <c r="J130" i="7"/>
  <c r="J135" i="7"/>
  <c r="J139" i="7"/>
  <c r="J141" i="7"/>
  <c r="J145" i="7"/>
  <c r="J146" i="7"/>
  <c r="J147" i="7"/>
  <c r="J148" i="7"/>
  <c r="J150" i="7"/>
  <c r="J151" i="7"/>
  <c r="J153" i="7"/>
  <c r="J156" i="7"/>
  <c r="J157" i="7"/>
  <c r="J158" i="7"/>
  <c r="J159" i="7"/>
  <c r="J163" i="7"/>
  <c r="J164" i="7"/>
  <c r="J165" i="7"/>
  <c r="J169" i="7"/>
  <c r="J171" i="7"/>
  <c r="J172" i="7"/>
  <c r="J177" i="7"/>
  <c r="J178" i="7"/>
  <c r="J179" i="7"/>
  <c r="J183" i="7"/>
  <c r="J184" i="7"/>
  <c r="J185" i="7"/>
  <c r="J186" i="7"/>
  <c r="J187" i="7"/>
  <c r="J188" i="7"/>
  <c r="J192" i="7"/>
  <c r="J193" i="7"/>
  <c r="J194" i="7"/>
  <c r="J200" i="7"/>
  <c r="J204" i="7"/>
  <c r="J209" i="7"/>
  <c r="G208" i="7" s="1"/>
  <c r="G207" i="7" s="1"/>
  <c r="J210" i="7"/>
  <c r="J212" i="7"/>
  <c r="J213" i="7"/>
  <c r="J214" i="7"/>
  <c r="J220" i="7"/>
  <c r="J221" i="7"/>
  <c r="J222" i="7"/>
  <c r="J223" i="7"/>
  <c r="J231" i="7"/>
  <c r="J232" i="7"/>
  <c r="J233" i="7"/>
  <c r="J234" i="7"/>
  <c r="J235" i="7"/>
  <c r="J236" i="7"/>
  <c r="J237" i="7"/>
  <c r="J240" i="7"/>
  <c r="J241" i="7"/>
  <c r="J242" i="7"/>
  <c r="J246" i="7"/>
  <c r="J247" i="7"/>
  <c r="J248" i="7"/>
  <c r="J249" i="7"/>
  <c r="J250" i="7"/>
  <c r="J251" i="7"/>
  <c r="J252" i="7"/>
  <c r="J254" i="7"/>
  <c r="J255" i="7"/>
  <c r="J256" i="7"/>
  <c r="J260" i="7"/>
  <c r="J261" i="7"/>
  <c r="J262" i="7"/>
  <c r="J263" i="7"/>
  <c r="J264" i="7"/>
  <c r="J265" i="7"/>
  <c r="J266" i="7"/>
  <c r="J267" i="7"/>
  <c r="J268" i="7"/>
  <c r="J269" i="7"/>
  <c r="J270" i="7"/>
  <c r="J274" i="7"/>
  <c r="J275" i="7"/>
  <c r="J276" i="7"/>
  <c r="J277" i="7"/>
  <c r="J278" i="7"/>
  <c r="J279" i="7"/>
  <c r="J280" i="7"/>
  <c r="J281" i="7"/>
  <c r="J282" i="7"/>
  <c r="J283" i="7"/>
  <c r="J287" i="7"/>
  <c r="J288" i="7"/>
  <c r="J289" i="7"/>
  <c r="J293" i="7"/>
  <c r="J294" i="7"/>
  <c r="J295" i="7"/>
  <c r="J299" i="7"/>
  <c r="J300" i="7"/>
  <c r="J301" i="7"/>
  <c r="J302" i="7"/>
  <c r="J303" i="7"/>
  <c r="J305" i="7"/>
  <c r="J306" i="7"/>
  <c r="J307" i="7"/>
  <c r="J308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7" i="7"/>
  <c r="J328" i="7"/>
  <c r="J329" i="7"/>
  <c r="J332" i="7"/>
  <c r="J333" i="7"/>
  <c r="J334" i="7"/>
  <c r="I16" i="7"/>
  <c r="I18" i="7"/>
  <c r="I20" i="7"/>
  <c r="I23" i="7"/>
  <c r="I28" i="7"/>
  <c r="I30" i="7"/>
  <c r="I32" i="7"/>
  <c r="I35" i="7"/>
  <c r="I42" i="7"/>
  <c r="I43" i="7"/>
  <c r="I44" i="7"/>
  <c r="I45" i="7"/>
  <c r="I47" i="7"/>
  <c r="I48" i="7"/>
  <c r="I49" i="7"/>
  <c r="I50" i="7"/>
  <c r="I51" i="7"/>
  <c r="I52" i="7"/>
  <c r="I54" i="7"/>
  <c r="I55" i="7"/>
  <c r="I56" i="7"/>
  <c r="I57" i="7"/>
  <c r="I58" i="7"/>
  <c r="I59" i="7"/>
  <c r="I60" i="7"/>
  <c r="I61" i="7"/>
  <c r="I62" i="7"/>
  <c r="I64" i="7"/>
  <c r="I65" i="7"/>
  <c r="I66" i="7"/>
  <c r="I67" i="7"/>
  <c r="I68" i="7"/>
  <c r="I71" i="7"/>
  <c r="I72" i="7"/>
  <c r="I77" i="7"/>
  <c r="I78" i="7"/>
  <c r="I79" i="7"/>
  <c r="I80" i="7"/>
  <c r="I81" i="7"/>
  <c r="I82" i="7"/>
  <c r="I83" i="7"/>
  <c r="I84" i="7"/>
  <c r="I85" i="7"/>
  <c r="I86" i="7"/>
  <c r="I87" i="7"/>
  <c r="I89" i="7"/>
  <c r="I90" i="7"/>
  <c r="I91" i="7"/>
  <c r="I92" i="7"/>
  <c r="I93" i="7"/>
  <c r="I94" i="7"/>
  <c r="I95" i="7"/>
  <c r="I96" i="7"/>
  <c r="I97" i="7"/>
  <c r="I99" i="7"/>
  <c r="I100" i="7"/>
  <c r="I101" i="7"/>
  <c r="I102" i="7"/>
  <c r="I103" i="7"/>
  <c r="I105" i="7"/>
  <c r="I106" i="7"/>
  <c r="I107" i="7"/>
  <c r="I112" i="7"/>
  <c r="I113" i="7"/>
  <c r="I114" i="7"/>
  <c r="I115" i="7"/>
  <c r="I116" i="7"/>
  <c r="I118" i="7"/>
  <c r="I121" i="7"/>
  <c r="I122" i="7"/>
  <c r="I123" i="7"/>
  <c r="I125" i="7"/>
  <c r="I126" i="7"/>
  <c r="I128" i="7"/>
  <c r="I130" i="7"/>
  <c r="I135" i="7"/>
  <c r="I139" i="7"/>
  <c r="I141" i="7"/>
  <c r="I145" i="7"/>
  <c r="I146" i="7"/>
  <c r="I147" i="7"/>
  <c r="I148" i="7"/>
  <c r="I150" i="7"/>
  <c r="I151" i="7"/>
  <c r="I152" i="7"/>
  <c r="I153" i="7"/>
  <c r="I156" i="7"/>
  <c r="I157" i="7"/>
  <c r="I158" i="7"/>
  <c r="I159" i="7"/>
  <c r="I163" i="7"/>
  <c r="I164" i="7"/>
  <c r="I165" i="7"/>
  <c r="I169" i="7"/>
  <c r="I171" i="7"/>
  <c r="I172" i="7"/>
  <c r="I177" i="7"/>
  <c r="I178" i="7"/>
  <c r="I179" i="7"/>
  <c r="I183" i="7"/>
  <c r="I184" i="7"/>
  <c r="I185" i="7"/>
  <c r="I186" i="7"/>
  <c r="I187" i="7"/>
  <c r="I188" i="7"/>
  <c r="I192" i="7"/>
  <c r="I193" i="7"/>
  <c r="I194" i="7"/>
  <c r="I200" i="7"/>
  <c r="I204" i="7"/>
  <c r="I208" i="7"/>
  <c r="I209" i="7"/>
  <c r="I210" i="7"/>
  <c r="I212" i="7"/>
  <c r="I213" i="7"/>
  <c r="I214" i="7"/>
  <c r="I219" i="7"/>
  <c r="I220" i="7"/>
  <c r="I221" i="7"/>
  <c r="I222" i="7"/>
  <c r="I223" i="7"/>
  <c r="I226" i="7"/>
  <c r="I231" i="7"/>
  <c r="I232" i="7"/>
  <c r="I233" i="7"/>
  <c r="I234" i="7"/>
  <c r="I235" i="7"/>
  <c r="I236" i="7"/>
  <c r="I237" i="7"/>
  <c r="I240" i="7"/>
  <c r="I241" i="7"/>
  <c r="I242" i="7"/>
  <c r="I245" i="7"/>
  <c r="I246" i="7"/>
  <c r="I247" i="7"/>
  <c r="I248" i="7"/>
  <c r="I249" i="7"/>
  <c r="I250" i="7"/>
  <c r="I251" i="7"/>
  <c r="I252" i="7"/>
  <c r="I254" i="7"/>
  <c r="I255" i="7"/>
  <c r="I256" i="7"/>
  <c r="I261" i="7"/>
  <c r="I262" i="7"/>
  <c r="I263" i="7"/>
  <c r="I264" i="7"/>
  <c r="I265" i="7"/>
  <c r="I266" i="7"/>
  <c r="I267" i="7"/>
  <c r="I268" i="7"/>
  <c r="I269" i="7"/>
  <c r="I270" i="7"/>
  <c r="I273" i="7"/>
  <c r="I274" i="7"/>
  <c r="I275" i="7"/>
  <c r="I276" i="7"/>
  <c r="I277" i="7"/>
  <c r="I278" i="7"/>
  <c r="I279" i="7"/>
  <c r="I280" i="7"/>
  <c r="I281" i="7"/>
  <c r="I282" i="7"/>
  <c r="I283" i="7"/>
  <c r="I287" i="7"/>
  <c r="I288" i="7"/>
  <c r="I289" i="7"/>
  <c r="I293" i="7"/>
  <c r="I294" i="7"/>
  <c r="I295" i="7"/>
  <c r="I299" i="7"/>
  <c r="I300" i="7"/>
  <c r="I301" i="7"/>
  <c r="I302" i="7"/>
  <c r="I303" i="7"/>
  <c r="I306" i="7"/>
  <c r="I307" i="7"/>
  <c r="I308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7" i="7"/>
  <c r="I328" i="7"/>
  <c r="I329" i="7"/>
  <c r="I332" i="7"/>
  <c r="I333" i="7"/>
  <c r="J331" i="7"/>
  <c r="E331" i="7"/>
  <c r="E326" i="7"/>
  <c r="E325" i="7" s="1"/>
  <c r="J326" i="7"/>
  <c r="E305" i="7"/>
  <c r="I305" i="7" s="1"/>
  <c r="J271" i="7"/>
  <c r="E271" i="7"/>
  <c r="J253" i="7"/>
  <c r="E253" i="7"/>
  <c r="I253" i="7" s="1"/>
  <c r="F133" i="7" l="1"/>
  <c r="F119" i="7"/>
  <c r="F109" i="7" s="1"/>
  <c r="I76" i="7"/>
  <c r="J81" i="7"/>
  <c r="J117" i="7"/>
  <c r="J152" i="7"/>
  <c r="I53" i="7"/>
  <c r="G110" i="7"/>
  <c r="J311" i="7"/>
  <c r="J19" i="7"/>
  <c r="E75" i="7"/>
  <c r="J124" i="7"/>
  <c r="J129" i="7"/>
  <c r="H310" i="7"/>
  <c r="H309" i="7" s="1"/>
  <c r="J226" i="7"/>
  <c r="J105" i="7"/>
  <c r="G119" i="7"/>
  <c r="I260" i="7"/>
  <c r="J111" i="7"/>
  <c r="J70" i="7"/>
  <c r="J22" i="7"/>
  <c r="G26" i="7"/>
  <c r="G25" i="7" s="1"/>
  <c r="G24" i="7" s="1"/>
  <c r="I41" i="7"/>
  <c r="J46" i="7"/>
  <c r="E110" i="7"/>
  <c r="J115" i="7"/>
  <c r="J120" i="7"/>
  <c r="J127" i="7"/>
  <c r="F144" i="7"/>
  <c r="F143" i="7" s="1"/>
  <c r="F142" i="7" s="1"/>
  <c r="I124" i="7"/>
  <c r="J34" i="7"/>
  <c r="J17" i="7"/>
  <c r="I29" i="7"/>
  <c r="J53" i="7"/>
  <c r="E257" i="7"/>
  <c r="E26" i="7"/>
  <c r="G14" i="7"/>
  <c r="G13" i="7" s="1"/>
  <c r="G12" i="7" s="1"/>
  <c r="J31" i="7"/>
  <c r="I63" i="7"/>
  <c r="I70" i="7"/>
  <c r="I98" i="7"/>
  <c r="J104" i="7"/>
  <c r="I155" i="7"/>
  <c r="I19" i="7"/>
  <c r="J155" i="7"/>
  <c r="J134" i="7"/>
  <c r="G40" i="7"/>
  <c r="G75" i="7"/>
  <c r="G74" i="7" s="1"/>
  <c r="G73" i="7" s="1"/>
  <c r="I117" i="7"/>
  <c r="I149" i="7"/>
  <c r="J76" i="7"/>
  <c r="J27" i="7"/>
  <c r="I129" i="7"/>
  <c r="J133" i="7"/>
  <c r="J272" i="7"/>
  <c r="G310" i="7"/>
  <c r="G309" i="7" s="1"/>
  <c r="G296" i="7" s="1"/>
  <c r="I310" i="7"/>
  <c r="J273" i="7"/>
  <c r="I326" i="7"/>
  <c r="J245" i="7"/>
  <c r="H216" i="7"/>
  <c r="G216" i="7"/>
  <c r="J219" i="7"/>
  <c r="J208" i="7"/>
  <c r="H144" i="7"/>
  <c r="H143" i="7" s="1"/>
  <c r="H142" i="7" s="1"/>
  <c r="J137" i="7"/>
  <c r="I133" i="7"/>
  <c r="H110" i="7"/>
  <c r="H119" i="7"/>
  <c r="J119" i="7" s="1"/>
  <c r="I120" i="7"/>
  <c r="E137" i="7"/>
  <c r="E136" i="7" s="1"/>
  <c r="I138" i="7"/>
  <c r="I134" i="7"/>
  <c r="E119" i="7"/>
  <c r="E109" i="7" s="1"/>
  <c r="I127" i="7"/>
  <c r="I104" i="7"/>
  <c r="H75" i="7"/>
  <c r="H74" i="7" s="1"/>
  <c r="H73" i="7" s="1"/>
  <c r="F74" i="7"/>
  <c r="I88" i="7"/>
  <c r="H69" i="7"/>
  <c r="J69" i="7" s="1"/>
  <c r="G39" i="7"/>
  <c r="G38" i="7" s="1"/>
  <c r="J63" i="7"/>
  <c r="F40" i="7"/>
  <c r="H40" i="7"/>
  <c r="E40" i="7"/>
  <c r="I46" i="7"/>
  <c r="J33" i="7"/>
  <c r="I33" i="7"/>
  <c r="I31" i="7"/>
  <c r="H26" i="7"/>
  <c r="I22" i="7"/>
  <c r="H21" i="7"/>
  <c r="J21" i="7" s="1"/>
  <c r="F14" i="7"/>
  <c r="I17" i="7"/>
  <c r="H14" i="7"/>
  <c r="I27" i="7"/>
  <c r="J244" i="7"/>
  <c r="I244" i="7"/>
  <c r="J15" i="7"/>
  <c r="I331" i="7"/>
  <c r="I271" i="7"/>
  <c r="I259" i="7"/>
  <c r="E14" i="7"/>
  <c r="I15" i="7"/>
  <c r="I34" i="7"/>
  <c r="J259" i="7"/>
  <c r="E243" i="7"/>
  <c r="F199" i="7"/>
  <c r="F198" i="7" s="1"/>
  <c r="G199" i="7"/>
  <c r="G198" i="7" s="1"/>
  <c r="H199" i="7"/>
  <c r="E199" i="7"/>
  <c r="E198" i="7" s="1"/>
  <c r="F203" i="7"/>
  <c r="F202" i="7" s="1"/>
  <c r="F201" i="7" s="1"/>
  <c r="G203" i="7"/>
  <c r="G202" i="7" s="1"/>
  <c r="G201" i="7" s="1"/>
  <c r="H203" i="7"/>
  <c r="E203" i="7"/>
  <c r="E202" i="7" s="1"/>
  <c r="G113" i="3"/>
  <c r="G112" i="3" s="1"/>
  <c r="H113" i="3"/>
  <c r="H112" i="3" s="1"/>
  <c r="I113" i="3"/>
  <c r="I112" i="3" s="1"/>
  <c r="F113" i="3"/>
  <c r="F112" i="3" s="1"/>
  <c r="I14" i="7" l="1"/>
  <c r="I110" i="7"/>
  <c r="J40" i="7"/>
  <c r="G109" i="7"/>
  <c r="H13" i="7"/>
  <c r="J13" i="7" s="1"/>
  <c r="H39" i="7"/>
  <c r="H38" i="7" s="1"/>
  <c r="I21" i="7"/>
  <c r="J26" i="7"/>
  <c r="J110" i="7"/>
  <c r="J75" i="7"/>
  <c r="I144" i="7"/>
  <c r="H25" i="7"/>
  <c r="H24" i="7" s="1"/>
  <c r="I69" i="7"/>
  <c r="J310" i="7"/>
  <c r="J143" i="7"/>
  <c r="I143" i="7"/>
  <c r="J144" i="7"/>
  <c r="F108" i="7"/>
  <c r="I119" i="7"/>
  <c r="H109" i="7"/>
  <c r="I137" i="7"/>
  <c r="I75" i="7"/>
  <c r="I40" i="7"/>
  <c r="I26" i="7"/>
  <c r="H12" i="7"/>
  <c r="J12" i="7" s="1"/>
  <c r="J14" i="7"/>
  <c r="H202" i="7"/>
  <c r="J203" i="7"/>
  <c r="I203" i="7"/>
  <c r="H198" i="7"/>
  <c r="J199" i="7"/>
  <c r="I199" i="7"/>
  <c r="J243" i="7"/>
  <c r="I243" i="7"/>
  <c r="I325" i="7"/>
  <c r="J325" i="7"/>
  <c r="J80" i="3"/>
  <c r="K80" i="3"/>
  <c r="G79" i="3"/>
  <c r="H79" i="3"/>
  <c r="I79" i="3"/>
  <c r="J79" i="3"/>
  <c r="K59" i="3"/>
  <c r="J59" i="3"/>
  <c r="J198" i="7" l="1"/>
  <c r="I198" i="7"/>
  <c r="H201" i="7"/>
  <c r="J202" i="7"/>
  <c r="I202" i="7"/>
  <c r="K79" i="3"/>
  <c r="J109" i="7"/>
  <c r="I109" i="7"/>
  <c r="J142" i="7" l="1"/>
  <c r="I142" i="7"/>
  <c r="J201" i="7"/>
  <c r="E74" i="7"/>
  <c r="E73" i="7" s="1"/>
  <c r="E161" i="7"/>
  <c r="E160" i="7" s="1"/>
  <c r="F37" i="7"/>
  <c r="G108" i="7"/>
  <c r="G37" i="7" s="1"/>
  <c r="E167" i="7"/>
  <c r="E166" i="7" s="1"/>
  <c r="G168" i="7"/>
  <c r="G167" i="7" s="1"/>
  <c r="G166" i="7" s="1"/>
  <c r="H168" i="7"/>
  <c r="E176" i="7"/>
  <c r="E175" i="7" s="1"/>
  <c r="E174" i="7" s="1"/>
  <c r="E182" i="7"/>
  <c r="E181" i="7" s="1"/>
  <c r="E180" i="7" s="1"/>
  <c r="E191" i="7"/>
  <c r="E190" i="7" s="1"/>
  <c r="E189" i="7" s="1"/>
  <c r="F191" i="7"/>
  <c r="F190" i="7" s="1"/>
  <c r="F189" i="7" s="1"/>
  <c r="G191" i="7"/>
  <c r="G190" i="7" s="1"/>
  <c r="G189" i="7" s="1"/>
  <c r="H191" i="7"/>
  <c r="E197" i="7"/>
  <c r="F197" i="7"/>
  <c r="G197" i="7"/>
  <c r="H197" i="7"/>
  <c r="E201" i="7"/>
  <c r="I201" i="7" s="1"/>
  <c r="F36" i="7" l="1"/>
  <c r="G36" i="7"/>
  <c r="J74" i="7"/>
  <c r="I74" i="7"/>
  <c r="J197" i="7"/>
  <c r="I197" i="7"/>
  <c r="J191" i="7"/>
  <c r="I191" i="7"/>
  <c r="J182" i="7"/>
  <c r="I182" i="7"/>
  <c r="J176" i="7"/>
  <c r="I176" i="7"/>
  <c r="J168" i="7"/>
  <c r="I168" i="7"/>
  <c r="J162" i="7"/>
  <c r="I162" i="7"/>
  <c r="F196" i="7"/>
  <c r="F195" i="7" s="1"/>
  <c r="E196" i="7"/>
  <c r="E195" i="7" s="1"/>
  <c r="G196" i="7"/>
  <c r="G195" i="7" s="1"/>
  <c r="H190" i="7"/>
  <c r="K48" i="3"/>
  <c r="K49" i="3"/>
  <c r="K50" i="3"/>
  <c r="K52" i="3"/>
  <c r="K54" i="3"/>
  <c r="K55" i="3"/>
  <c r="K58" i="3"/>
  <c r="K60" i="3"/>
  <c r="K61" i="3"/>
  <c r="K63" i="3"/>
  <c r="K64" i="3"/>
  <c r="K65" i="3"/>
  <c r="K66" i="3"/>
  <c r="K67" i="3"/>
  <c r="K68" i="3"/>
  <c r="K70" i="3"/>
  <c r="K71" i="3"/>
  <c r="K72" i="3"/>
  <c r="K73" i="3"/>
  <c r="K74" i="3"/>
  <c r="K75" i="3"/>
  <c r="K76" i="3"/>
  <c r="K77" i="3"/>
  <c r="K78" i="3"/>
  <c r="K82" i="3"/>
  <c r="K83" i="3"/>
  <c r="K84" i="3"/>
  <c r="K85" i="3"/>
  <c r="K86" i="3"/>
  <c r="K87" i="3"/>
  <c r="K88" i="3"/>
  <c r="K91" i="3"/>
  <c r="K92" i="3"/>
  <c r="K93" i="3"/>
  <c r="K94" i="3"/>
  <c r="K97" i="3"/>
  <c r="K100" i="3"/>
  <c r="K104" i="3"/>
  <c r="K105" i="3"/>
  <c r="K106" i="3"/>
  <c r="K107" i="3"/>
  <c r="K108" i="3"/>
  <c r="K109" i="3"/>
  <c r="K111" i="3"/>
  <c r="J48" i="3"/>
  <c r="J49" i="3"/>
  <c r="J50" i="3"/>
  <c r="J52" i="3"/>
  <c r="J54" i="3"/>
  <c r="J55" i="3"/>
  <c r="J58" i="3"/>
  <c r="J60" i="3"/>
  <c r="J61" i="3"/>
  <c r="J63" i="3"/>
  <c r="J64" i="3"/>
  <c r="J65" i="3"/>
  <c r="J66" i="3"/>
  <c r="J67" i="3"/>
  <c r="J68" i="3"/>
  <c r="J70" i="3"/>
  <c r="J71" i="3"/>
  <c r="J72" i="3"/>
  <c r="J73" i="3"/>
  <c r="J74" i="3"/>
  <c r="J75" i="3"/>
  <c r="J76" i="3"/>
  <c r="J77" i="3"/>
  <c r="J78" i="3"/>
  <c r="J82" i="3"/>
  <c r="J83" i="3"/>
  <c r="J84" i="3"/>
  <c r="J85" i="3"/>
  <c r="J86" i="3"/>
  <c r="J87" i="3"/>
  <c r="J88" i="3"/>
  <c r="J91" i="3"/>
  <c r="J92" i="3"/>
  <c r="J93" i="3"/>
  <c r="J94" i="3"/>
  <c r="J97" i="3"/>
  <c r="J100" i="3"/>
  <c r="J104" i="3"/>
  <c r="J105" i="3"/>
  <c r="J106" i="3"/>
  <c r="J107" i="3"/>
  <c r="J108" i="3"/>
  <c r="J109" i="3"/>
  <c r="J111" i="3"/>
  <c r="G110" i="3"/>
  <c r="H110" i="3"/>
  <c r="I110" i="3"/>
  <c r="F110" i="3"/>
  <c r="G102" i="3"/>
  <c r="G101" i="3" s="1"/>
  <c r="H103" i="3"/>
  <c r="H102" i="3" s="1"/>
  <c r="I103" i="3"/>
  <c r="I102" i="3" s="1"/>
  <c r="I101" i="3" s="1"/>
  <c r="F103" i="3"/>
  <c r="I98" i="3"/>
  <c r="G99" i="3"/>
  <c r="G98" i="3" s="1"/>
  <c r="H99" i="3"/>
  <c r="H98" i="3" s="1"/>
  <c r="I99" i="3"/>
  <c r="F99" i="3"/>
  <c r="F98" i="3" s="1"/>
  <c r="J98" i="3" s="1"/>
  <c r="G96" i="3"/>
  <c r="G95" i="3" s="1"/>
  <c r="H96" i="3"/>
  <c r="H95" i="3" s="1"/>
  <c r="I96" i="3"/>
  <c r="I95" i="3" s="1"/>
  <c r="F96" i="3"/>
  <c r="F95" i="3" s="1"/>
  <c r="G90" i="3"/>
  <c r="G89" i="3" s="1"/>
  <c r="H90" i="3"/>
  <c r="I90" i="3"/>
  <c r="I89" i="3" s="1"/>
  <c r="F90" i="3"/>
  <c r="F89" i="3" s="1"/>
  <c r="H89" i="3"/>
  <c r="H81" i="3"/>
  <c r="I81" i="3"/>
  <c r="F81" i="3"/>
  <c r="H69" i="3"/>
  <c r="I69" i="3"/>
  <c r="F69" i="3"/>
  <c r="H62" i="3"/>
  <c r="I62" i="3"/>
  <c r="F62" i="3"/>
  <c r="G57" i="3"/>
  <c r="H57" i="3"/>
  <c r="H56" i="3" s="1"/>
  <c r="I57" i="3"/>
  <c r="F57" i="3"/>
  <c r="G53" i="3"/>
  <c r="H53" i="3"/>
  <c r="I53" i="3"/>
  <c r="K53" i="3" s="1"/>
  <c r="G51" i="3"/>
  <c r="H51" i="3"/>
  <c r="I51" i="3"/>
  <c r="G47" i="3"/>
  <c r="H47" i="3"/>
  <c r="I47" i="3"/>
  <c r="F53" i="3"/>
  <c r="F51" i="3"/>
  <c r="F47" i="3"/>
  <c r="G16" i="3"/>
  <c r="H16" i="3"/>
  <c r="I16" i="3"/>
  <c r="G14" i="3"/>
  <c r="H14" i="3"/>
  <c r="I14" i="3"/>
  <c r="F14" i="3"/>
  <c r="F16" i="3"/>
  <c r="G20" i="3"/>
  <c r="G19" i="3" s="1"/>
  <c r="H20" i="3"/>
  <c r="H19" i="3" s="1"/>
  <c r="I20" i="3"/>
  <c r="K20" i="3" s="1"/>
  <c r="F20" i="3"/>
  <c r="F19" i="3" s="1"/>
  <c r="G23" i="3"/>
  <c r="G22" i="3" s="1"/>
  <c r="H23" i="3"/>
  <c r="H22" i="3" s="1"/>
  <c r="I23" i="3"/>
  <c r="K23" i="3" s="1"/>
  <c r="F23" i="3"/>
  <c r="F22" i="3" s="1"/>
  <c r="G28" i="3"/>
  <c r="H28" i="3"/>
  <c r="I28" i="3"/>
  <c r="G26" i="3"/>
  <c r="H26" i="3"/>
  <c r="I26" i="3"/>
  <c r="F26" i="3"/>
  <c r="F28" i="3"/>
  <c r="G32" i="3"/>
  <c r="G31" i="3" s="1"/>
  <c r="H32" i="3"/>
  <c r="H31" i="3" s="1"/>
  <c r="I32" i="3"/>
  <c r="I31" i="3" s="1"/>
  <c r="F32" i="3"/>
  <c r="F31" i="3" s="1"/>
  <c r="G36" i="3"/>
  <c r="H36" i="3"/>
  <c r="I36" i="3"/>
  <c r="F37" i="3"/>
  <c r="F35" i="3" s="1"/>
  <c r="K15" i="3"/>
  <c r="K17" i="3"/>
  <c r="K18" i="3"/>
  <c r="K21" i="3"/>
  <c r="K24" i="3"/>
  <c r="K27" i="3"/>
  <c r="K29" i="3"/>
  <c r="K30" i="3"/>
  <c r="K33" i="3"/>
  <c r="K34" i="3"/>
  <c r="K35" i="3"/>
  <c r="K37" i="3"/>
  <c r="K38" i="3"/>
  <c r="K39" i="3"/>
  <c r="K40" i="3"/>
  <c r="K41" i="3"/>
  <c r="J15" i="3"/>
  <c r="J17" i="3"/>
  <c r="J18" i="3"/>
  <c r="J21" i="3"/>
  <c r="J24" i="3"/>
  <c r="J27" i="3"/>
  <c r="J29" i="3"/>
  <c r="J30" i="3"/>
  <c r="J33" i="3"/>
  <c r="J34" i="3"/>
  <c r="J38" i="3"/>
  <c r="J39" i="3"/>
  <c r="J40" i="3"/>
  <c r="J41" i="3"/>
  <c r="I56" i="3" l="1"/>
  <c r="K56" i="3" s="1"/>
  <c r="F102" i="3"/>
  <c r="F101" i="3" s="1"/>
  <c r="F56" i="3"/>
  <c r="H101" i="3"/>
  <c r="K101" i="3" s="1"/>
  <c r="J175" i="7"/>
  <c r="I175" i="7"/>
  <c r="J181" i="7"/>
  <c r="I181" i="7"/>
  <c r="J161" i="7"/>
  <c r="I161" i="7"/>
  <c r="J190" i="7"/>
  <c r="I190" i="7"/>
  <c r="J167" i="7"/>
  <c r="I167" i="7"/>
  <c r="I196" i="7"/>
  <c r="J196" i="7"/>
  <c r="J73" i="7"/>
  <c r="I73" i="7"/>
  <c r="J89" i="3"/>
  <c r="K110" i="3"/>
  <c r="K98" i="3"/>
  <c r="H46" i="3"/>
  <c r="H45" i="3" s="1"/>
  <c r="K57" i="3"/>
  <c r="K62" i="3"/>
  <c r="K69" i="3"/>
  <c r="K81" i="3"/>
  <c r="K90" i="3"/>
  <c r="K99" i="3"/>
  <c r="I13" i="3"/>
  <c r="K16" i="3"/>
  <c r="J28" i="3"/>
  <c r="H13" i="3"/>
  <c r="K89" i="3"/>
  <c r="F46" i="3"/>
  <c r="J110" i="3"/>
  <c r="J20" i="3"/>
  <c r="J14" i="3"/>
  <c r="I25" i="3"/>
  <c r="G13" i="3"/>
  <c r="K95" i="3"/>
  <c r="J90" i="3"/>
  <c r="K102" i="3"/>
  <c r="F13" i="3"/>
  <c r="J16" i="3"/>
  <c r="K47" i="3"/>
  <c r="K51" i="3"/>
  <c r="J81" i="3"/>
  <c r="K96" i="3"/>
  <c r="J51" i="3"/>
  <c r="J47" i="3"/>
  <c r="J23" i="3"/>
  <c r="G25" i="3"/>
  <c r="K28" i="3"/>
  <c r="K14" i="3"/>
  <c r="J103" i="3"/>
  <c r="J99" i="3"/>
  <c r="J95" i="3"/>
  <c r="J69" i="3"/>
  <c r="K103" i="3"/>
  <c r="I22" i="3"/>
  <c r="I19" i="3"/>
  <c r="J96" i="3"/>
  <c r="J62" i="3"/>
  <c r="J57" i="3"/>
  <c r="J53" i="3"/>
  <c r="H195" i="7"/>
  <c r="H189" i="7"/>
  <c r="G46" i="3"/>
  <c r="I46" i="3"/>
  <c r="K36" i="3"/>
  <c r="K31" i="3"/>
  <c r="F25" i="3"/>
  <c r="F36" i="3"/>
  <c r="J36" i="3" s="1"/>
  <c r="K32" i="3"/>
  <c r="H25" i="3"/>
  <c r="J32" i="3"/>
  <c r="J31" i="3"/>
  <c r="J26" i="3"/>
  <c r="K26" i="3"/>
  <c r="J35" i="3"/>
  <c r="J37" i="3"/>
  <c r="H44" i="3" l="1"/>
  <c r="J56" i="3"/>
  <c r="F45" i="3"/>
  <c r="J174" i="7"/>
  <c r="I174" i="7"/>
  <c r="J195" i="7"/>
  <c r="I195" i="7"/>
  <c r="J180" i="7"/>
  <c r="I180" i="7"/>
  <c r="J189" i="7"/>
  <c r="I189" i="7"/>
  <c r="J166" i="7"/>
  <c r="I166" i="7"/>
  <c r="J160" i="7"/>
  <c r="I160" i="7"/>
  <c r="J13" i="3"/>
  <c r="K13" i="3"/>
  <c r="J25" i="3"/>
  <c r="K25" i="3"/>
  <c r="J22" i="3"/>
  <c r="K22" i="3"/>
  <c r="H12" i="3"/>
  <c r="H11" i="3" s="1"/>
  <c r="J19" i="3"/>
  <c r="K19" i="3"/>
  <c r="K46" i="3"/>
  <c r="J46" i="3"/>
  <c r="J101" i="3"/>
  <c r="J102" i="3"/>
  <c r="J12" i="3" l="1"/>
  <c r="H37" i="7"/>
  <c r="H36" i="7" s="1"/>
  <c r="J108" i="7"/>
  <c r="I108" i="7"/>
  <c r="J136" i="7"/>
  <c r="I136" i="7"/>
  <c r="J154" i="7"/>
  <c r="I154" i="7"/>
  <c r="I44" i="3"/>
  <c r="K45" i="3"/>
  <c r="J45" i="3"/>
  <c r="K12" i="3"/>
  <c r="I11" i="3"/>
  <c r="K11" i="3" s="1"/>
  <c r="F11" i="3"/>
  <c r="F44" i="3"/>
  <c r="J11" i="3" l="1"/>
  <c r="K44" i="3"/>
  <c r="J44" i="3"/>
  <c r="G13" i="5"/>
  <c r="G14" i="5"/>
  <c r="G15" i="5"/>
  <c r="F13" i="8" l="1"/>
  <c r="F15" i="8"/>
  <c r="F17" i="8"/>
  <c r="F18" i="8"/>
  <c r="F20" i="8"/>
  <c r="D19" i="8"/>
  <c r="G13" i="8"/>
  <c r="G15" i="8"/>
  <c r="G17" i="8"/>
  <c r="G18" i="8"/>
  <c r="G20" i="8"/>
  <c r="G21" i="8"/>
  <c r="G22" i="8"/>
  <c r="G24" i="8"/>
  <c r="F21" i="8"/>
  <c r="F22" i="8"/>
  <c r="F24" i="8"/>
  <c r="G33" i="8"/>
  <c r="G35" i="8"/>
  <c r="G37" i="8"/>
  <c r="G38" i="8"/>
  <c r="G40" i="8"/>
  <c r="G41" i="8"/>
  <c r="G42" i="8"/>
  <c r="G44" i="8"/>
  <c r="F33" i="8"/>
  <c r="F35" i="8"/>
  <c r="F37" i="8"/>
  <c r="F38" i="8"/>
  <c r="F40" i="8"/>
  <c r="F41" i="8"/>
  <c r="F42" i="8"/>
  <c r="F44" i="8"/>
  <c r="H298" i="7" l="1"/>
  <c r="H297" i="7" s="1"/>
  <c r="H296" i="7" s="1"/>
  <c r="H286" i="7"/>
  <c r="H285" i="7" s="1"/>
  <c r="H284" i="7" s="1"/>
  <c r="J25" i="7"/>
  <c r="F291" i="7"/>
  <c r="E207" i="7"/>
  <c r="J330" i="7" l="1"/>
  <c r="J211" i="7"/>
  <c r="I211" i="7"/>
  <c r="J207" i="7"/>
  <c r="I207" i="7"/>
  <c r="J225" i="7"/>
  <c r="I225" i="7"/>
  <c r="H291" i="7"/>
  <c r="H290" i="7" s="1"/>
  <c r="G206" i="7"/>
  <c r="G205" i="7" s="1"/>
  <c r="H206" i="7"/>
  <c r="E206" i="7"/>
  <c r="E205" i="7" s="1"/>
  <c r="E309" i="7"/>
  <c r="J298" i="7"/>
  <c r="E292" i="7"/>
  <c r="E291" i="7" s="1"/>
  <c r="E290" i="7" s="1"/>
  <c r="E286" i="7"/>
  <c r="E285" i="7" s="1"/>
  <c r="E284" i="7" s="1"/>
  <c r="E239" i="7"/>
  <c r="E224" i="7" s="1"/>
  <c r="E218" i="7"/>
  <c r="E217" i="7" s="1"/>
  <c r="E330" i="7"/>
  <c r="I330" i="7" s="1"/>
  <c r="E13" i="7"/>
  <c r="I13" i="7" s="1"/>
  <c r="E25" i="7"/>
  <c r="G11" i="7"/>
  <c r="G10" i="7" s="1"/>
  <c r="E39" i="7"/>
  <c r="I39" i="7" s="1"/>
  <c r="J39" i="7"/>
  <c r="J218" i="7"/>
  <c r="G291" i="7"/>
  <c r="G290" i="7" s="1"/>
  <c r="I292" i="7" l="1"/>
  <c r="I286" i="7"/>
  <c r="E216" i="7"/>
  <c r="I258" i="7"/>
  <c r="J292" i="7"/>
  <c r="I224" i="7"/>
  <c r="J224" i="7"/>
  <c r="J304" i="7"/>
  <c r="J309" i="7"/>
  <c r="I309" i="7"/>
  <c r="I239" i="7"/>
  <c r="J286" i="7"/>
  <c r="J24" i="7"/>
  <c r="H11" i="7"/>
  <c r="J239" i="7"/>
  <c r="I218" i="7"/>
  <c r="H205" i="7"/>
  <c r="J206" i="7"/>
  <c r="I206" i="7"/>
  <c r="J285" i="7"/>
  <c r="I285" i="7"/>
  <c r="J217" i="7"/>
  <c r="I217" i="7"/>
  <c r="J291" i="7"/>
  <c r="I291" i="7"/>
  <c r="J297" i="7"/>
  <c r="J324" i="7"/>
  <c r="E24" i="7"/>
  <c r="I24" i="7" s="1"/>
  <c r="I25" i="7"/>
  <c r="E324" i="7"/>
  <c r="I324" i="7" s="1"/>
  <c r="I298" i="7"/>
  <c r="E304" i="7"/>
  <c r="I304" i="7" s="1"/>
  <c r="J38" i="7"/>
  <c r="E38" i="7"/>
  <c r="E12" i="7"/>
  <c r="J258" i="7"/>
  <c r="E23" i="8"/>
  <c r="D23" i="8"/>
  <c r="E19" i="8"/>
  <c r="E16" i="8"/>
  <c r="D16" i="8"/>
  <c r="E14" i="8"/>
  <c r="F14" i="8" s="1"/>
  <c r="D14" i="8"/>
  <c r="E12" i="8"/>
  <c r="F12" i="8" s="1"/>
  <c r="D12" i="8"/>
  <c r="C12" i="8"/>
  <c r="C11" i="8" s="1"/>
  <c r="B12" i="8"/>
  <c r="B32" i="8"/>
  <c r="B31" i="8" s="1"/>
  <c r="C32" i="8"/>
  <c r="F19" i="8" l="1"/>
  <c r="E11" i="8"/>
  <c r="F16" i="8"/>
  <c r="G16" i="8"/>
  <c r="I38" i="7"/>
  <c r="E37" i="7"/>
  <c r="I37" i="7" s="1"/>
  <c r="I216" i="7"/>
  <c r="J257" i="7"/>
  <c r="I257" i="7"/>
  <c r="J205" i="7"/>
  <c r="I205" i="7"/>
  <c r="J290" i="7"/>
  <c r="I290" i="7"/>
  <c r="J284" i="7"/>
  <c r="I284" i="7"/>
  <c r="H10" i="7"/>
  <c r="J11" i="7"/>
  <c r="E11" i="7"/>
  <c r="I12" i="7"/>
  <c r="J296" i="7"/>
  <c r="E297" i="7"/>
  <c r="I297" i="7" s="1"/>
  <c r="J37" i="7"/>
  <c r="F23" i="8"/>
  <c r="G23" i="8"/>
  <c r="G19" i="8"/>
  <c r="G14" i="8"/>
  <c r="G12" i="8"/>
  <c r="D11" i="8"/>
  <c r="C31" i="8"/>
  <c r="E43" i="8"/>
  <c r="F43" i="8" s="1"/>
  <c r="E39" i="8"/>
  <c r="F39" i="8" s="1"/>
  <c r="E36" i="8"/>
  <c r="F36" i="8" s="1"/>
  <c r="E34" i="8"/>
  <c r="E32" i="8"/>
  <c r="F32" i="8" s="1"/>
  <c r="J216" i="7" l="1"/>
  <c r="G173" i="7"/>
  <c r="J10" i="7"/>
  <c r="E10" i="7"/>
  <c r="I11" i="7"/>
  <c r="E296" i="7"/>
  <c r="E36" i="7"/>
  <c r="I36" i="7" s="1"/>
  <c r="G11" i="8"/>
  <c r="F11" i="8"/>
  <c r="F34" i="8"/>
  <c r="E31" i="8"/>
  <c r="F31" i="8" s="1"/>
  <c r="D32" i="8"/>
  <c r="G32" i="8" s="1"/>
  <c r="D34" i="8"/>
  <c r="G34" i="8" s="1"/>
  <c r="D36" i="8"/>
  <c r="G36" i="8" s="1"/>
  <c r="D39" i="8"/>
  <c r="G39" i="8" s="1"/>
  <c r="D43" i="8"/>
  <c r="G43" i="8" s="1"/>
  <c r="B12" i="5"/>
  <c r="B11" i="5" s="1"/>
  <c r="E12" i="5"/>
  <c r="D12" i="5"/>
  <c r="D11" i="5" s="1"/>
  <c r="C12" i="5"/>
  <c r="C11" i="5" s="1"/>
  <c r="J173" i="7" l="1"/>
  <c r="G9" i="7"/>
  <c r="J9" i="7" s="1"/>
  <c r="F12" i="5"/>
  <c r="G12" i="5"/>
  <c r="E11" i="5"/>
  <c r="I173" i="7"/>
  <c r="I296" i="7"/>
  <c r="J36" i="7"/>
  <c r="I10" i="7"/>
  <c r="D31" i="8"/>
  <c r="G31" i="8" s="1"/>
  <c r="F11" i="5" l="1"/>
  <c r="G11" i="5"/>
  <c r="E9" i="7"/>
  <c r="I9" i="7" s="1"/>
  <c r="G44" i="3" l="1"/>
  <c r="F24" i="7"/>
  <c r="F11" i="7" l="1"/>
  <c r="F10" i="7" s="1"/>
</calcChain>
</file>

<file path=xl/sharedStrings.xml><?xml version="1.0" encoding="utf-8"?>
<sst xmlns="http://schemas.openxmlformats.org/spreadsheetml/2006/main" count="633" uniqueCount="280">
  <si>
    <t>PRIHODI UKUPNO</t>
  </si>
  <si>
    <t>RASHODI UKUPNO</t>
  </si>
  <si>
    <t>Razred</t>
  </si>
  <si>
    <t>Skupina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</si>
  <si>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</si>
  <si>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</si>
  <si>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</si>
  <si>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</si>
  <si>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</si>
  <si>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</si>
  <si>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</si>
  <si>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</si>
  <si>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</si>
  <si>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</si>
  <si>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</si>
  <si>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</si>
  <si>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</si>
  <si>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</si>
  <si>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</si>
  <si>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</si>
  <si>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</si>
  <si>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</si>
  <si>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Izvršenje 2022.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</si>
  <si>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</si>
  <si>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</si>
  <si>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</si>
  <si>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</si>
  <si>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</si>
  <si>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</si>
  <si>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</si>
  <si>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</si>
  <si>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</si>
  <si>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</si>
  <si>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</si>
  <si>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</si>
  <si>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</si>
  <si>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</si>
  <si>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</si>
  <si>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</si>
  <si>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</si>
  <si>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</si>
  <si>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Prihodi od upravnih i administrativnih pristojbi, pristojbi po posebnim propisima i naknada</t>
  </si>
  <si>
    <t>Prihodi od imovine</t>
  </si>
  <si>
    <t>Naknade građanima i kućanstvima na temelju osiguranja i druge naknade</t>
  </si>
  <si>
    <t>Rashodi za dodatna ulaganja na nefinancijskoj imovini</t>
  </si>
  <si>
    <t>Financijski rashodi</t>
  </si>
  <si>
    <t>Ostali rashodi</t>
  </si>
  <si>
    <t>09 Obrazovanje</t>
  </si>
  <si>
    <t>091 Predškolsko i osnovnoškolsko obrazovanje</t>
  </si>
  <si>
    <t>096 Dodatne usluge u obrazovanju</t>
  </si>
  <si>
    <t>098 Usluge u obrazovanju koje nisu drugdje svrstane</t>
  </si>
  <si>
    <r>
      <t xml:space="preserve">  </t>
    </r>
    <r>
      <rPr>
        <sz val="10"/>
        <rFont val="Arial"/>
        <family val="2"/>
      </rPr>
      <t>32 Vlastiti prihodi</t>
    </r>
  </si>
  <si>
    <t>44 Decentralizirana sredtva</t>
  </si>
  <si>
    <t>5  Pomoći</t>
  </si>
  <si>
    <t>56 Fondovi EU</t>
  </si>
  <si>
    <t>52 Ostale pomoći</t>
  </si>
  <si>
    <t>58 Ostale pomoći-proračunski korisnici</t>
  </si>
  <si>
    <t>PROGRAM 1206</t>
  </si>
  <si>
    <t>EU projekti UO za obrazovanje, kulutru i sport</t>
  </si>
  <si>
    <t>Tekući projekt T120602</t>
  </si>
  <si>
    <t>Europski socijalni fond-Projekt ZMS-pomoćnik u nastavi</t>
  </si>
  <si>
    <t>Izvor financiranja 1.1.1</t>
  </si>
  <si>
    <t>Opći prihodi i primici</t>
  </si>
  <si>
    <t>Izvor financiranja 5.6.1</t>
  </si>
  <si>
    <t xml:space="preserve"> Fondovi EU</t>
  </si>
  <si>
    <t>PROGRAM 1207</t>
  </si>
  <si>
    <t>Zakonski standardi ustanova u obrazovanju</t>
  </si>
  <si>
    <t>Aktivnost A120701</t>
  </si>
  <si>
    <t>Osiguravanje uvjeta rada za redovno poslovanje osnovne škole</t>
  </si>
  <si>
    <t>Izvor financiranja 4.4.1</t>
  </si>
  <si>
    <t xml:space="preserve"> Financijski rashodi</t>
  </si>
  <si>
    <t>Decentralizirana sredstva</t>
  </si>
  <si>
    <t>Izvor financiranja 5.8.1</t>
  </si>
  <si>
    <t>Aktivnost A120702</t>
  </si>
  <si>
    <t>Investicijska ulaganja u osnovne škole</t>
  </si>
  <si>
    <t>Kapitalni projekt K120703</t>
  </si>
  <si>
    <t>Kapitalna ulaganja u osnovne škole</t>
  </si>
  <si>
    <t>PROGRAM 1208</t>
  </si>
  <si>
    <t>Program ustanova u obrazovanju iznad standarda</t>
  </si>
  <si>
    <t>Aktivnost 120801</t>
  </si>
  <si>
    <t>Poticanje demografskog razvitka</t>
  </si>
  <si>
    <t>Aktivnost A120803</t>
  </si>
  <si>
    <t>Natjecanja iz znanja učenika</t>
  </si>
  <si>
    <t>Aktivnost A120804</t>
  </si>
  <si>
    <t>Financiranje školskih projekata</t>
  </si>
  <si>
    <t>Izvor 1.1.1</t>
  </si>
  <si>
    <t>Aktivnost A120808</t>
  </si>
  <si>
    <t>Nabava udžbenika za učenike osnovnih škola</t>
  </si>
  <si>
    <t>Izvor 5.8.1</t>
  </si>
  <si>
    <t>Aktivnost A120809</t>
  </si>
  <si>
    <t>Aktivnost A120810</t>
  </si>
  <si>
    <t>Aktivnost A120811</t>
  </si>
  <si>
    <t>Ostale pomoći proračunski korisnici</t>
  </si>
  <si>
    <t>Programi školskog kurikuluma</t>
  </si>
  <si>
    <t>Aktivnost A120818</t>
  </si>
  <si>
    <t>Ostale aktivnosti osnovnih škola</t>
  </si>
  <si>
    <t>Izvor financiranja 4.3.1</t>
  </si>
  <si>
    <t>Prihodi za posebne namjene proračunski korisnici</t>
  </si>
  <si>
    <t>Izvor financiranja 6.2.1</t>
  </si>
  <si>
    <t>Donacije-proračunski korisnici</t>
  </si>
  <si>
    <t>Dodatne djelatnosti osnovnih škola</t>
  </si>
  <si>
    <t>Izvor financiranja 3.2.1</t>
  </si>
  <si>
    <t>Vlastiti prihodi- proračunski korisnici</t>
  </si>
  <si>
    <t>Organizacija prehrane u osnovnim školama</t>
  </si>
  <si>
    <t>Opskrba školskih ustanova higijenskim potrepštinama za učenice osnovnih škola</t>
  </si>
  <si>
    <t>Tekući projekt T120802</t>
  </si>
  <si>
    <t>Produženi boravak</t>
  </si>
  <si>
    <t>Izvor financiranja 5.2.1</t>
  </si>
  <si>
    <t>43 Prihodi za posebne namjene-proračunski korisnici</t>
  </si>
  <si>
    <t>6 Donacije</t>
  </si>
  <si>
    <t>62 Donacije-proračunski korisnici</t>
  </si>
  <si>
    <t>Školska shema voća i mlijeka</t>
  </si>
  <si>
    <t>Tekući projekt T120708</t>
  </si>
  <si>
    <t>Ostale pomoći</t>
  </si>
  <si>
    <t>Fondovi EU</t>
  </si>
  <si>
    <t>Aktivnost A120819</t>
  </si>
  <si>
    <t>5.8.1</t>
  </si>
  <si>
    <t xml:space="preserve">Izvor </t>
  </si>
  <si>
    <t>Tekući plan 2023.</t>
  </si>
  <si>
    <t>Izvorni plan 2023.</t>
  </si>
  <si>
    <t>Indeks                                5/4*100</t>
  </si>
  <si>
    <t>Izvršenje 2023.</t>
  </si>
  <si>
    <t>Indeks                                5/2*100</t>
  </si>
  <si>
    <t xml:space="preserve"> RAČUN PRIHODA I RASHODA </t>
  </si>
  <si>
    <t xml:space="preserve"> IZVJEŠTAJ O PRIHODIMA  PREMA IZVORIMA FINANCIRANJA</t>
  </si>
  <si>
    <t>IZVJEŠTAJ O RASHODIMA PREMA IZVORIMA FINANCIRANJA</t>
  </si>
  <si>
    <t>IZVJEŠTAJ O RASHODIMA PREMA FUNKCIJSKOJ KLASIFIKACIJI</t>
  </si>
  <si>
    <t>II.POSEBNI DIO</t>
  </si>
  <si>
    <t xml:space="preserve"> IZVJEŠTAJ PO PROGRAMSKOJ  KLASIFIKACIJI</t>
  </si>
  <si>
    <t>Pomoći proračunskim korisnicima iz proračuna koji im nije nadležan</t>
  </si>
  <si>
    <t>Prihodi od financijske imovine</t>
  </si>
  <si>
    <t>Kamate na oročena sredstva i depozite po viđenju</t>
  </si>
  <si>
    <t>Prihodi po posebnim propisima</t>
  </si>
  <si>
    <t>Ostali nespomenuti prihodi</t>
  </si>
  <si>
    <t>OSTVARENJE/IZVRŠENJE  1.-12.2022.</t>
  </si>
  <si>
    <t>IZVORNI PLAN ILI REBALANS 2023.</t>
  </si>
  <si>
    <t>TEKUĆI PLAN 2023.</t>
  </si>
  <si>
    <t>OSTVARENJE/IZVRŠENJE  1.-12.2023.</t>
  </si>
  <si>
    <t>INDEKS                   5/2*100</t>
  </si>
  <si>
    <t>INDEKS           5/4*100</t>
  </si>
  <si>
    <t>INDEKS                  5/2*100</t>
  </si>
  <si>
    <t xml:space="preserve">INDEKS            5/4*100               </t>
  </si>
  <si>
    <t>INDEKS                                5/2*100</t>
  </si>
  <si>
    <t>INDEKS                                5/4*100</t>
  </si>
  <si>
    <t>Prihodi od prodaje proizvoda i roba te pruženih usluga</t>
  </si>
  <si>
    <t>Prihodi od pruženih usluga</t>
  </si>
  <si>
    <t>BROJČANA OZNAKA I NAZIV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</si>
  <si>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</si>
  <si>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</si>
  <si>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</si>
  <si>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</si>
  <si>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>UKUPNI PRIHODI</t>
  </si>
  <si>
    <t>Pomoći od izvanproračunskih korisnika</t>
  </si>
  <si>
    <t>Tekuće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</si>
  <si>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</si>
  <si>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</si>
  <si>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Donacije od pravnih i fizičkih ososba izvan općeg proračuna i povrat donacija po protestiranim jamstvima</t>
  </si>
  <si>
    <t>Tekuće donacije</t>
  </si>
  <si>
    <t>Prihodi od nadležnog proračuna i od HZZo-a temeljem ugovornih obveza</t>
  </si>
  <si>
    <t>Prihodi od nadležnog proračunaza financiranjeredovne djelatnosti proračunskih korisnika</t>
  </si>
  <si>
    <t>Prihodi od nadležnog proračuna za financiranje rashoda poslovanja</t>
  </si>
  <si>
    <t>Prihodi od prodaje građevinskih objekata</t>
  </si>
  <si>
    <t>Stambeni objekti</t>
  </si>
  <si>
    <t>…</t>
  </si>
  <si>
    <t>Plaće (Bruto)</t>
  </si>
  <si>
    <t>Plaće za redovan rad</t>
  </si>
  <si>
    <t>Plaće za prekovremeni rad</t>
  </si>
  <si>
    <t>Ostali rashodi za zaposlene</t>
  </si>
  <si>
    <t>Doprinosi na plaće</t>
  </si>
  <si>
    <t>Dop.za obvezno zdravstv.osig</t>
  </si>
  <si>
    <t>Dop.za obvezno osig.u.sl.nezaposl.</t>
  </si>
  <si>
    <t>Naknade troškova zaposlenima</t>
  </si>
  <si>
    <t>Službena putovanja</t>
  </si>
  <si>
    <t>Stručna usavršavanja</t>
  </si>
  <si>
    <t>Ostale naknade zaposlenima</t>
  </si>
  <si>
    <t>Rashodi za materijal i energiju</t>
  </si>
  <si>
    <t>Uredski materijal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</si>
  <si>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</si>
  <si>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</si>
  <si>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</si>
  <si>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</si>
  <si>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</si>
  <si>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</si>
  <si>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>Usluge tekućeg i investicijskog održavanja</t>
  </si>
  <si>
    <t>Promidžbeni materijal</t>
  </si>
  <si>
    <t>Komunalne usluge</t>
  </si>
  <si>
    <t>Zakupnine i najamnine</t>
  </si>
  <si>
    <t>Zdravstvene usluge</t>
  </si>
  <si>
    <t>Intelektualne usluge</t>
  </si>
  <si>
    <t>Računalne usluge</t>
  </si>
  <si>
    <t>Ostale usluge</t>
  </si>
  <si>
    <t>Ostali nespomenuti rashodi poslovanja</t>
  </si>
  <si>
    <t>Naknade za rad pred. i izvr. tijela, povjer. i sl.</t>
  </si>
  <si>
    <t>Premije osiguranja</t>
  </si>
  <si>
    <t>Reprezentacija</t>
  </si>
  <si>
    <t>Članarine</t>
  </si>
  <si>
    <t>Pristojbe i naknade</t>
  </si>
  <si>
    <t>Troškovi sudskih postupaka</t>
  </si>
  <si>
    <t>Bankarske usluge i usluge platnog prometa</t>
  </si>
  <si>
    <t>Negativne tečajne razlike i valutna klauzula</t>
  </si>
  <si>
    <t>Zatezne kamate</t>
  </si>
  <si>
    <t>Ostali nespomenuti financijski rashodi</t>
  </si>
  <si>
    <t>Tekuće donacije u naravi</t>
  </si>
  <si>
    <t>Oprema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</si>
  <si>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</si>
  <si>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</si>
  <si>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</si>
  <si>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</si>
  <si>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</si>
  <si>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</si>
  <si>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</si>
  <si>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INDEKS                                   5/2*100</t>
  </si>
  <si>
    <t>INDEKS                                   5/4*100</t>
  </si>
  <si>
    <t>Prihodi od prodaje proizv. i robe te pruž. usluga,prihodi od donacija te povrati po protestiranim jamstvima</t>
  </si>
  <si>
    <t>Kapitalne donacije</t>
  </si>
  <si>
    <t>Prihodi od nadležnog proračuna za nabavu nefinancijske imovine</t>
  </si>
  <si>
    <t>Ostali financijski rashodi</t>
  </si>
  <si>
    <t>Naknade građanima i kućanstvima u naravi</t>
  </si>
  <si>
    <t>Ostale naknade građanima i kućanstvima iz proračuna</t>
  </si>
  <si>
    <t>Plaće za posebne uvjete rada</t>
  </si>
  <si>
    <t>IZVJEŠTAJ O PRIHODIMA I RASHODIMA PREMA EKONOMSKOJ KLASIFIKACIJI</t>
  </si>
  <si>
    <t>Plaće(bruto)</t>
  </si>
  <si>
    <t>Doprinosi za obvezno zdravstveno osiguranje</t>
  </si>
  <si>
    <t>Naknade za prijevoz, za rad na terenu i za odvojen život</t>
  </si>
  <si>
    <t>Naknade za prijevoz, rad na terenu i odvojeni život</t>
  </si>
  <si>
    <t>Stručno usavršavanje zaposlenika</t>
  </si>
  <si>
    <t>Ostale naknade troškova zaposlenima</t>
  </si>
  <si>
    <t xml:space="preserve">Rashodi za materijal </t>
  </si>
  <si>
    <t>Uredski materijal i ostali materijalni rashodi</t>
  </si>
  <si>
    <t>Sitni inventar i auto gume</t>
  </si>
  <si>
    <t>Uredska oprema i namještaj</t>
  </si>
  <si>
    <t>Usluge telefona, pošte i prijevoza</t>
  </si>
  <si>
    <t>Usluge promidžbe i informiranja</t>
  </si>
  <si>
    <t>Zdravstvene i veterinarske usluge</t>
  </si>
  <si>
    <t>Intelektualne i osobne usluge</t>
  </si>
  <si>
    <t>Članarine i norme</t>
  </si>
  <si>
    <t>Stručno usavršavanje zaopslenika</t>
  </si>
  <si>
    <t>Naknade troškova osobama izvan radnog odnosa</t>
  </si>
  <si>
    <t>Naknade građanima  i kućanstvima iz proračuna</t>
  </si>
  <si>
    <t>Postrojenja i oprema</t>
  </si>
  <si>
    <t>Izvor financiranja 5.8.2</t>
  </si>
  <si>
    <t>Ostale pomoći proračunski korisnici-prenesena sredtva</t>
  </si>
  <si>
    <t>Dodatna ulaganja na građevinskim objektima</t>
  </si>
  <si>
    <t>Naknade građanima  i kućanstvima u naravi</t>
  </si>
  <si>
    <t>Naknade za prijevoz, za rad na terenu i odvojeni život</t>
  </si>
  <si>
    <t>INDEKS                  5/4*100</t>
  </si>
  <si>
    <t>Rashodi za dodatna ulaganja na financijskoj imovini</t>
  </si>
  <si>
    <t>Izvor financiranja 6.2.2</t>
  </si>
  <si>
    <t>Donacije-proračunski korisnici-prenesena sredstva</t>
  </si>
  <si>
    <t>Izvor financiranja 3.2.2</t>
  </si>
  <si>
    <t>Vlastiti prihodi proračunski korisnici-prenesena sredstva</t>
  </si>
  <si>
    <t xml:space="preserve">Usluge telefona,pošte i prijevoza </t>
  </si>
  <si>
    <t xml:space="preserve">Preneseni višak prihoda poslovanja </t>
  </si>
  <si>
    <t>Osnovna škola Mljet</t>
  </si>
  <si>
    <t xml:space="preserve">Materijalni rashodi </t>
  </si>
  <si>
    <t xml:space="preserve">Plaće bruto </t>
  </si>
  <si>
    <t>Korisnik K002</t>
  </si>
  <si>
    <t xml:space="preserve">Izvor financiranja 1.1.1 </t>
  </si>
  <si>
    <t xml:space="preserve">322 Rashodi za materijal i energiju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</si>
  <si>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</si>
  <si>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</si>
  <si>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Napomena : "N" označava razdoblje </t>
  </si>
  <si>
    <t>Napomena:  Iznosi u stupcu "OSTVARENJE/IZVRŠENJE N-1." preračunavaju se iz kuna u eure prema fiksnom tečaju konverzije (1 EUR=7,53450 kuna) i po pravilima za preračunavanje i zaokruživanje.</t>
  </si>
  <si>
    <t>SAŽETAK  RAČUNA PRIHODA I RASHODA I  RAČUNA FINANCIRANJA  može sadržavati i dodatne podatke.</t>
  </si>
  <si>
    <t>PRIJENOS  VIŠKA/MANJKA U SLJEDEĆE RAZDOBLJE</t>
  </si>
  <si>
    <t>PRENESENI VIŠAK/MANJAK IZ PRETHODNE GODINE</t>
  </si>
  <si>
    <t>RAZLIKA PRIMITAKA I IZDATAKA</t>
  </si>
  <si>
    <t>7=5/4*100</t>
  </si>
  <si>
    <t>6=5/2*100</t>
  </si>
  <si>
    <t>INDEKS**</t>
  </si>
  <si>
    <t>INDEKS</t>
  </si>
  <si>
    <t xml:space="preserve">OSTVARENJE/IZVRŠENJE 
N. </t>
  </si>
  <si>
    <t>TEKUĆI PLAN N.*</t>
  </si>
  <si>
    <t>IZVORNI PLAN ILI REBALANS N.*</t>
  </si>
  <si>
    <t xml:space="preserve">OSTVARENJE/IZVRŠENJE 
N-1. </t>
  </si>
  <si>
    <t>SAŽETAK RAČUNA FINANCIRANJA</t>
  </si>
  <si>
    <t>RAZLIKA - VIŠAK MANJAK</t>
  </si>
  <si>
    <t>SAŽETAK  RAČUNA PRIHODA I RASHODA</t>
  </si>
  <si>
    <t>SAŽETAK  RAČUNA PRIHODA I RASHODA I  RAČUNA FINANCIRANJA</t>
  </si>
  <si>
    <t>IZVJEŠTAJ O IZVRŠENJU FINANCIJSKOG PLANA PRORAČUNSKOG KORISNIKA JEDINICE LOKALNE I PODRUČNE (REGIONALNE) SAMOUPRAVE ZA 2023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</si>
</sst>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2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8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0" fontId="15" fillId="2" borderId="3" xfId="0" quotePrefix="1" applyFont="1" applyFill="1" applyBorder="1" applyAlignment="1">
      <alignment horizontal="left" vertical="center"/>
    </xf>
    <xf numFmtId="0" fontId="15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15" fillId="2" borderId="3" xfId="0" applyNumberFormat="1" applyFont="1" applyFill="1" applyBorder="1" applyAlignment="1" applyProtection="1">
      <alignment vertical="center" wrapText="1"/>
    </xf>
    <xf numFmtId="3" fontId="18" fillId="2" borderId="3" xfId="0" applyNumberFormat="1" applyFont="1" applyFill="1" applyBorder="1" applyAlignment="1">
      <alignment horizontal="right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3" fontId="6" fillId="5" borderId="4" xfId="0" applyNumberFormat="1" applyFont="1" applyFill="1" applyBorder="1" applyAlignment="1">
      <alignment horizontal="right"/>
    </xf>
    <xf numFmtId="3" fontId="6" fillId="5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 applyProtection="1">
      <alignment horizontal="left" vertical="center"/>
    </xf>
    <xf numFmtId="0" fontId="9" fillId="5" borderId="3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3" fontId="6" fillId="3" borderId="4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center" vertical="center" wrapText="1"/>
    </xf>
    <xf numFmtId="0" fontId="9" fillId="3" borderId="3" xfId="0" applyNumberFormat="1" applyFont="1" applyFill="1" applyBorder="1" applyAlignment="1" applyProtection="1">
      <alignment vertical="center" wrapText="1"/>
    </xf>
    <xf numFmtId="3" fontId="3" fillId="3" borderId="3" xfId="0" applyNumberFormat="1" applyFont="1" applyFill="1" applyBorder="1" applyAlignment="1">
      <alignment horizontal="right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3" fontId="6" fillId="6" borderId="4" xfId="0" applyNumberFormat="1" applyFont="1" applyFill="1" applyBorder="1" applyAlignment="1">
      <alignment horizontal="right"/>
    </xf>
    <xf numFmtId="3" fontId="6" fillId="6" borderId="3" xfId="0" applyNumberFormat="1" applyFont="1" applyFill="1" applyBorder="1" applyAlignment="1">
      <alignment horizontal="right"/>
    </xf>
    <xf numFmtId="0" fontId="16" fillId="5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horizontal="left" vertical="center" wrapText="1"/>
    </xf>
    <xf numFmtId="3" fontId="6" fillId="3" borderId="4" xfId="0" applyNumberFormat="1" applyFont="1" applyFill="1" applyBorder="1" applyAlignment="1">
      <alignment horizontal="right"/>
    </xf>
    <xf numFmtId="3" fontId="17" fillId="3" borderId="3" xfId="0" applyNumberFormat="1" applyFont="1" applyFill="1" applyBorder="1" applyAlignment="1">
      <alignment horizontal="right"/>
    </xf>
    <xf numFmtId="3" fontId="17" fillId="7" borderId="3" xfId="0" applyNumberFormat="1" applyFont="1" applyFill="1" applyBorder="1" applyAlignment="1">
      <alignment horizontal="right"/>
    </xf>
    <xf numFmtId="3" fontId="6" fillId="7" borderId="4" xfId="0" applyNumberFormat="1" applyFont="1" applyFill="1" applyBorder="1" applyAlignment="1">
      <alignment horizontal="right"/>
    </xf>
    <xf numFmtId="3" fontId="6" fillId="7" borderId="3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9" fillId="7" borderId="3" xfId="0" applyNumberFormat="1" applyFont="1" applyFill="1" applyBorder="1" applyAlignment="1" applyProtection="1">
      <alignment vertical="center" wrapText="1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3" xfId="0" applyNumberFormat="1" applyFont="1" applyFill="1" applyBorder="1" applyAlignment="1" applyProtection="1">
      <alignment vertical="center" wrapText="1"/>
    </xf>
    <xf numFmtId="0" fontId="15" fillId="5" borderId="3" xfId="0" applyNumberFormat="1" applyFont="1" applyFill="1" applyBorder="1" applyAlignment="1" applyProtection="1">
      <alignment vertical="center" wrapText="1"/>
    </xf>
    <xf numFmtId="0" fontId="7" fillId="5" borderId="3" xfId="0" applyNumberFormat="1" applyFont="1" applyFill="1" applyBorder="1" applyAlignment="1" applyProtection="1">
      <alignment vertical="center" wrapText="1"/>
    </xf>
    <xf numFmtId="3" fontId="18" fillId="5" borderId="3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0" fillId="6" borderId="0" xfId="0" applyFill="1"/>
    <xf numFmtId="0" fontId="0" fillId="5" borderId="0" xfId="0" applyFill="1"/>
    <xf numFmtId="3" fontId="6" fillId="5" borderId="3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3" fontId="3" fillId="5" borderId="3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0" fillId="2" borderId="0" xfId="0" applyFont="1" applyFill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</xf>
    <xf numFmtId="3" fontId="3" fillId="4" borderId="4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7" fillId="4" borderId="3" xfId="0" quotePrefix="1" applyFont="1" applyFill="1" applyBorder="1" applyAlignment="1">
      <alignment horizontal="left" vertical="center"/>
    </xf>
    <xf numFmtId="0" fontId="15" fillId="4" borderId="3" xfId="0" quotePrefix="1" applyFont="1" applyFill="1" applyBorder="1" applyAlignment="1">
      <alignment horizontal="left" vertical="center"/>
    </xf>
    <xf numFmtId="0" fontId="7" fillId="5" borderId="3" xfId="0" quotePrefix="1" applyFont="1" applyFill="1" applyBorder="1" applyAlignment="1">
      <alignment horizontal="left" vertical="center"/>
    </xf>
    <xf numFmtId="0" fontId="15" fillId="5" borderId="3" xfId="0" quotePrefix="1" applyFont="1" applyFill="1" applyBorder="1" applyAlignment="1">
      <alignment horizontal="left" vertical="center"/>
    </xf>
    <xf numFmtId="0" fontId="15" fillId="5" borderId="3" xfId="0" quotePrefix="1" applyFont="1" applyFill="1" applyBorder="1" applyAlignment="1">
      <alignment horizontal="left" vertical="center" wrapText="1"/>
    </xf>
    <xf numFmtId="0" fontId="15" fillId="4" borderId="3" xfId="0" quotePrefix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3" fontId="3" fillId="2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0" fontId="1" fillId="0" borderId="0" xfId="0" applyFont="1"/>
    <xf numFmtId="3" fontId="0" fillId="0" borderId="3" xfId="0" applyNumberFormat="1" applyBorder="1"/>
    <xf numFmtId="0" fontId="3" fillId="2" borderId="4" xfId="0" applyNumberFormat="1" applyFont="1" applyFill="1" applyBorder="1" applyAlignment="1">
      <alignment horizontal="right"/>
    </xf>
    <xf numFmtId="0" fontId="3" fillId="4" borderId="4" xfId="0" applyNumberFormat="1" applyFont="1" applyFill="1" applyBorder="1" applyAlignment="1">
      <alignment horizontal="right"/>
    </xf>
    <xf numFmtId="0" fontId="3" fillId="5" borderId="4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 applyProtection="1">
      <alignment horizontal="right" wrapText="1"/>
    </xf>
    <xf numFmtId="3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3" fontId="3" fillId="4" borderId="3" xfId="0" applyNumberFormat="1" applyFont="1" applyFill="1" applyBorder="1" applyAlignment="1">
      <alignment horizontal="left" wrapText="1"/>
    </xf>
    <xf numFmtId="3" fontId="3" fillId="5" borderId="3" xfId="0" applyNumberFormat="1" applyFont="1" applyFill="1" applyBorder="1" applyAlignment="1">
      <alignment horizontal="left" wrapText="1"/>
    </xf>
    <xf numFmtId="3" fontId="3" fillId="2" borderId="3" xfId="0" applyNumberFormat="1" applyFont="1" applyFill="1" applyBorder="1" applyAlignment="1">
      <alignment horizontal="left" wrapText="1"/>
    </xf>
    <xf numFmtId="3" fontId="6" fillId="5" borderId="3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3" borderId="3" xfId="0" applyFill="1" applyBorder="1"/>
    <xf numFmtId="0" fontId="0" fillId="7" borderId="3" xfId="0" applyFill="1" applyBorder="1"/>
    <xf numFmtId="0" fontId="1" fillId="7" borderId="3" xfId="0" applyFont="1" applyFill="1" applyBorder="1"/>
    <xf numFmtId="0" fontId="22" fillId="3" borderId="3" xfId="0" applyNumberFormat="1" applyFont="1" applyFill="1" applyBorder="1" applyAlignment="1" applyProtection="1">
      <alignment horizontal="left" vertical="center" wrapText="1"/>
    </xf>
    <xf numFmtId="3" fontId="22" fillId="3" borderId="4" xfId="0" applyNumberFormat="1" applyFont="1" applyFill="1" applyBorder="1" applyAlignment="1">
      <alignment horizontal="right"/>
    </xf>
    <xf numFmtId="3" fontId="22" fillId="3" borderId="3" xfId="0" applyNumberFormat="1" applyFont="1" applyFill="1" applyBorder="1" applyAlignment="1">
      <alignment horizontal="right"/>
    </xf>
    <xf numFmtId="0" fontId="1" fillId="3" borderId="3" xfId="0" applyFont="1" applyFill="1" applyBorder="1"/>
    <xf numFmtId="0" fontId="0" fillId="4" borderId="3" xfId="0" applyFill="1" applyBorder="1"/>
    <xf numFmtId="0" fontId="0" fillId="5" borderId="3" xfId="0" applyFill="1" applyBorder="1"/>
    <xf numFmtId="3" fontId="6" fillId="2" borderId="3" xfId="0" applyNumberFormat="1" applyFont="1" applyFill="1" applyBorder="1" applyAlignment="1">
      <alignment horizontal="center" wrapText="1"/>
    </xf>
    <xf numFmtId="3" fontId="6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3" fontId="22" fillId="3" borderId="3" xfId="0" applyNumberFormat="1" applyFont="1" applyFill="1" applyBorder="1" applyAlignment="1">
      <alignment horizontal="left" wrapText="1"/>
    </xf>
    <xf numFmtId="3" fontId="6" fillId="7" borderId="3" xfId="0" applyNumberFormat="1" applyFont="1" applyFill="1" applyBorder="1" applyAlignment="1">
      <alignment horizontal="left"/>
    </xf>
    <xf numFmtId="0" fontId="7" fillId="3" borderId="3" xfId="0" applyNumberFormat="1" applyFont="1" applyFill="1" applyBorder="1" applyAlignment="1" applyProtection="1">
      <alignment horizontal="left" vertical="center" wrapText="1"/>
    </xf>
    <xf numFmtId="0" fontId="7" fillId="3" borderId="3" xfId="0" applyNumberFormat="1" applyFont="1" applyFill="1" applyBorder="1" applyAlignment="1" applyProtection="1">
      <alignment vertical="center" wrapText="1"/>
    </xf>
    <xf numFmtId="0" fontId="9" fillId="7" borderId="3" xfId="0" applyFont="1" applyFill="1" applyBorder="1" applyAlignment="1">
      <alignment horizontal="left" vertical="center"/>
    </xf>
    <xf numFmtId="0" fontId="7" fillId="7" borderId="3" xfId="0" applyNumberFormat="1" applyFont="1" applyFill="1" applyBorder="1" applyAlignment="1" applyProtection="1">
      <alignment horizontal="left" vertical="center" wrapText="1"/>
    </xf>
    <xf numFmtId="0" fontId="7" fillId="7" borderId="3" xfId="0" applyNumberFormat="1" applyFont="1" applyFill="1" applyBorder="1" applyAlignment="1" applyProtection="1">
      <alignment vertical="center" wrapText="1"/>
    </xf>
    <xf numFmtId="0" fontId="16" fillId="2" borderId="3" xfId="0" quotePrefix="1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>
      <alignment horizontal="right"/>
    </xf>
    <xf numFmtId="0" fontId="3" fillId="7" borderId="3" xfId="0" applyNumberFormat="1" applyFont="1" applyFill="1" applyBorder="1" applyAlignment="1">
      <alignment horizontal="right"/>
    </xf>
    <xf numFmtId="0" fontId="3" fillId="3" borderId="3" xfId="0" applyNumberFormat="1" applyFont="1" applyFill="1" applyBorder="1" applyAlignment="1">
      <alignment horizontal="right"/>
    </xf>
    <xf numFmtId="0" fontId="0" fillId="4" borderId="3" xfId="0" applyNumberFormat="1" applyFill="1" applyBorder="1"/>
    <xf numFmtId="3" fontId="0" fillId="4" borderId="3" xfId="0" applyNumberFormat="1" applyFill="1" applyBorder="1"/>
    <xf numFmtId="0" fontId="0" fillId="5" borderId="3" xfId="0" applyNumberFormat="1" applyFill="1" applyBorder="1"/>
    <xf numFmtId="3" fontId="0" fillId="5" borderId="3" xfId="0" applyNumberFormat="1" applyFill="1" applyBorder="1"/>
    <xf numFmtId="0" fontId="0" fillId="0" borderId="3" xfId="0" applyNumberFormat="1" applyBorder="1"/>
    <xf numFmtId="0" fontId="3" fillId="5" borderId="3" xfId="0" applyNumberFormat="1" applyFont="1" applyFill="1" applyBorder="1" applyAlignment="1">
      <alignment horizontal="right"/>
    </xf>
    <xf numFmtId="0" fontId="0" fillId="2" borderId="3" xfId="0" applyFont="1" applyFill="1" applyBorder="1"/>
    <xf numFmtId="0" fontId="0" fillId="5" borderId="3" xfId="0" applyFont="1" applyFill="1" applyBorder="1"/>
    <xf numFmtId="0" fontId="0" fillId="4" borderId="3" xfId="0" applyFont="1" applyFill="1" applyBorder="1"/>
    <xf numFmtId="0" fontId="20" fillId="4" borderId="3" xfId="0" applyNumberFormat="1" applyFont="1" applyFill="1" applyBorder="1" applyAlignment="1" applyProtection="1">
      <alignment horizontal="center" vertical="center" wrapText="1"/>
    </xf>
    <xf numFmtId="0" fontId="20" fillId="5" borderId="3" xfId="0" applyNumberFormat="1" applyFont="1" applyFill="1" applyBorder="1" applyAlignment="1" applyProtection="1">
      <alignment horizontal="center" vertical="center" wrapText="1"/>
    </xf>
    <xf numFmtId="0" fontId="9" fillId="4" borderId="3" xfId="0" quotePrefix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left" wrapText="1"/>
    </xf>
    <xf numFmtId="0" fontId="21" fillId="5" borderId="3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3" fontId="3" fillId="4" borderId="3" xfId="0" applyNumberFormat="1" applyFont="1" applyFill="1" applyBorder="1" applyAlignment="1" applyProtection="1">
      <alignment horizontal="left" vertical="center" wrapText="1"/>
    </xf>
    <xf numFmtId="3" fontId="6" fillId="7" borderId="3" xfId="0" applyNumberFormat="1" applyFont="1" applyFill="1" applyBorder="1" applyAlignment="1">
      <alignment horizontal="left" wrapText="1"/>
    </xf>
    <xf numFmtId="3" fontId="6" fillId="3" borderId="3" xfId="0" applyNumberFormat="1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" fillId="3" borderId="3" xfId="0" applyNumberFormat="1" applyFont="1" applyFill="1" applyBorder="1"/>
    <xf numFmtId="3" fontId="1" fillId="3" borderId="3" xfId="0" applyNumberFormat="1" applyFont="1" applyFill="1" applyBorder="1"/>
    <xf numFmtId="0" fontId="0" fillId="5" borderId="1" xfId="0" applyFill="1" applyBorder="1"/>
    <xf numFmtId="0" fontId="0" fillId="0" borderId="1" xfId="0" applyBorder="1"/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right" vertical="center" wrapText="1"/>
    </xf>
    <xf numFmtId="0" fontId="6" fillId="3" borderId="3" xfId="0" applyNumberFormat="1" applyFont="1" applyFill="1" applyBorder="1" applyAlignment="1" applyProtection="1">
      <alignment horizontal="right" vertical="center" wrapText="1"/>
    </xf>
    <xf numFmtId="0" fontId="6" fillId="3" borderId="1" xfId="0" applyNumberFormat="1" applyFont="1" applyFill="1" applyBorder="1" applyAlignment="1" applyProtection="1">
      <alignment horizontal="right" vertical="center" wrapText="1"/>
    </xf>
    <xf numFmtId="3" fontId="3" fillId="4" borderId="3" xfId="0" applyNumberFormat="1" applyFont="1" applyFill="1" applyBorder="1" applyAlignment="1" applyProtection="1">
      <alignment horizontal="right" vertical="center" wrapText="1"/>
    </xf>
    <xf numFmtId="3" fontId="20" fillId="4" borderId="3" xfId="0" applyNumberFormat="1" applyFont="1" applyFill="1" applyBorder="1" applyAlignment="1" applyProtection="1">
      <alignment horizontal="right" vertical="center" wrapText="1"/>
    </xf>
    <xf numFmtId="3" fontId="21" fillId="5" borderId="3" xfId="0" applyNumberFormat="1" applyFont="1" applyFill="1" applyBorder="1" applyAlignment="1" applyProtection="1">
      <alignment horizontal="right" vertical="center" wrapText="1"/>
    </xf>
    <xf numFmtId="0" fontId="6" fillId="7" borderId="3" xfId="0" applyNumberFormat="1" applyFont="1" applyFill="1" applyBorder="1" applyAlignment="1" applyProtection="1">
      <alignment horizontal="left" vertical="center" wrapText="1"/>
    </xf>
    <xf numFmtId="0" fontId="17" fillId="3" borderId="3" xfId="0" applyNumberFormat="1" applyFont="1" applyFill="1" applyBorder="1" applyAlignment="1" applyProtection="1">
      <alignment horizontal="left" vertical="center" wrapText="1"/>
    </xf>
    <xf numFmtId="0" fontId="0" fillId="0" borderId="2" xfId="0" applyBorder="1"/>
    <xf numFmtId="0" fontId="3" fillId="4" borderId="3" xfId="0" applyNumberFormat="1" applyFont="1" applyFill="1" applyBorder="1" applyAlignment="1" applyProtection="1">
      <alignment horizontal="left" vertical="center" wrapText="1"/>
    </xf>
    <xf numFmtId="0" fontId="7" fillId="4" borderId="3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3" fontId="3" fillId="8" borderId="3" xfId="0" applyNumberFormat="1" applyFont="1" applyFill="1" applyBorder="1" applyAlignment="1">
      <alignment horizontal="right"/>
    </xf>
    <xf numFmtId="0" fontId="3" fillId="8" borderId="3" xfId="0" applyNumberFormat="1" applyFont="1" applyFill="1" applyBorder="1" applyAlignment="1" applyProtection="1">
      <alignment horizontal="left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6" fillId="9" borderId="2" xfId="0" applyNumberFormat="1" applyFont="1" applyFill="1" applyBorder="1" applyAlignment="1" applyProtection="1">
      <alignment horizontal="center" vertical="center" wrapText="1"/>
    </xf>
    <xf numFmtId="0" fontId="3" fillId="9" borderId="4" xfId="0" applyNumberFormat="1" applyFont="1" applyFill="1" applyBorder="1" applyAlignment="1" applyProtection="1">
      <alignment vertical="center" wrapText="1"/>
    </xf>
    <xf numFmtId="0" fontId="6" fillId="9" borderId="4" xfId="0" applyNumberFormat="1" applyFont="1" applyFill="1" applyBorder="1" applyAlignment="1" applyProtection="1">
      <alignment horizontal="center" vertical="center" wrapText="1"/>
    </xf>
    <xf numFmtId="0" fontId="3" fillId="9" borderId="3" xfId="0" applyNumberFormat="1" applyFont="1" applyFill="1" applyBorder="1" applyAlignment="1" applyProtection="1">
      <alignment horizontal="center" vertical="center" wrapText="1"/>
    </xf>
    <xf numFmtId="0" fontId="3" fillId="9" borderId="1" xfId="0" applyNumberFormat="1" applyFont="1" applyFill="1" applyBorder="1" applyAlignment="1" applyProtection="1">
      <alignment horizontal="center" vertical="center" wrapText="1"/>
    </xf>
    <xf numFmtId="3" fontId="3" fillId="9" borderId="3" xfId="0" applyNumberFormat="1" applyFont="1" applyFill="1" applyBorder="1" applyAlignment="1" applyProtection="1">
      <alignment horizontal="righ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8" borderId="3" xfId="0" applyNumberFormat="1" applyFont="1" applyFill="1" applyBorder="1" applyAlignment="1" applyProtection="1">
      <alignment horizontal="left" vertical="center" wrapText="1"/>
    </xf>
    <xf numFmtId="0" fontId="3" fillId="5" borderId="3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8" borderId="3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5" borderId="10" xfId="0" applyNumberFormat="1" applyFont="1" applyFill="1" applyBorder="1" applyAlignment="1" applyProtection="1">
      <alignment horizontal="left" vertical="center" wrapText="1" indent="1"/>
    </xf>
    <xf numFmtId="0" fontId="3" fillId="5" borderId="5" xfId="0" applyNumberFormat="1" applyFont="1" applyFill="1" applyBorder="1" applyAlignment="1" applyProtection="1">
      <alignment horizontal="left" vertical="center" wrapText="1" indent="1"/>
    </xf>
    <xf numFmtId="0" fontId="3" fillId="5" borderId="15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2" borderId="8" xfId="0" applyNumberFormat="1" applyFont="1" applyFill="1" applyBorder="1" applyAlignment="1" applyProtection="1">
      <alignment horizontal="left" vertical="center" wrapText="1" indent="1"/>
    </xf>
    <xf numFmtId="0" fontId="3" fillId="2" borderId="9" xfId="0" applyNumberFormat="1" applyFont="1" applyFill="1" applyBorder="1" applyAlignment="1" applyProtection="1">
      <alignment horizontal="left" vertical="center" wrapText="1" indent="1"/>
    </xf>
    <xf numFmtId="0" fontId="3" fillId="2" borderId="10" xfId="0" applyNumberFormat="1" applyFont="1" applyFill="1" applyBorder="1" applyAlignment="1" applyProtection="1">
      <alignment horizontal="left" vertical="center" wrapText="1" indent="1"/>
    </xf>
    <xf numFmtId="0" fontId="3" fillId="5" borderId="8" xfId="0" applyNumberFormat="1" applyFont="1" applyFill="1" applyBorder="1" applyAlignment="1" applyProtection="1">
      <alignment horizontal="left" vertical="center" wrapText="1" indent="1"/>
    </xf>
    <xf numFmtId="0" fontId="3" fillId="5" borderId="9" xfId="0" applyNumberFormat="1" applyFont="1" applyFill="1" applyBorder="1" applyAlignment="1" applyProtection="1">
      <alignment horizontal="left" vertical="center" wrapText="1" indent="1"/>
    </xf>
    <xf numFmtId="3" fontId="3" fillId="10" borderId="3" xfId="0" applyNumberFormat="1" applyFont="1" applyFill="1" applyBorder="1" applyAlignment="1">
      <alignment horizontal="right"/>
    </xf>
    <xf numFmtId="0" fontId="13" fillId="10" borderId="3" xfId="0" applyNumberFormat="1" applyFont="1" applyFill="1" applyBorder="1" applyAlignment="1" applyProtection="1">
      <alignment horizontal="left" vertical="center" wrapText="1"/>
    </xf>
    <xf numFmtId="0" fontId="19" fillId="10" borderId="11" xfId="0" applyNumberFormat="1" applyFont="1" applyFill="1" applyBorder="1" applyAlignment="1" applyProtection="1">
      <alignment horizontal="left" vertical="center" indent="1"/>
    </xf>
    <xf numFmtId="0" fontId="19" fillId="10" borderId="11" xfId="0" applyNumberFormat="1" applyFont="1" applyFill="1" applyBorder="1" applyAlignment="1" applyProtection="1">
      <alignment horizontal="left" vertical="center" wrapText="1" indent="1"/>
    </xf>
    <xf numFmtId="0" fontId="19" fillId="10" borderId="3" xfId="0" applyNumberFormat="1" applyFont="1" applyFill="1" applyBorder="1" applyAlignment="1" applyProtection="1">
      <alignment horizontal="left" vertical="center" wrapText="1"/>
    </xf>
    <xf numFmtId="3" fontId="19" fillId="10" borderId="3" xfId="0" applyNumberFormat="1" applyFont="1" applyFill="1" applyBorder="1" applyAlignment="1">
      <alignment horizontal="right"/>
    </xf>
    <xf numFmtId="0" fontId="19" fillId="5" borderId="3" xfId="0" applyFont="1" applyFill="1" applyBorder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>
      <alignment wrapText="1"/>
    </xf>
    <xf numFmtId="0" fontId="19" fillId="5" borderId="3" xfId="0" applyFont="1" applyFill="1" applyBorder="1" applyAlignment="1">
      <alignment wrapText="1"/>
    </xf>
    <xf numFmtId="0" fontId="19" fillId="0" borderId="3" xfId="0" applyFont="1" applyBorder="1" applyAlignment="1">
      <alignment wrapText="1"/>
    </xf>
    <xf numFmtId="0" fontId="22" fillId="3" borderId="3" xfId="0" applyFont="1" applyFill="1" applyBorder="1" applyAlignment="1">
      <alignment wrapText="1"/>
    </xf>
    <xf numFmtId="0" fontId="19" fillId="0" borderId="3" xfId="0" applyFont="1" applyBorder="1"/>
    <xf numFmtId="0" fontId="3" fillId="2" borderId="8" xfId="0" applyNumberFormat="1" applyFont="1" applyFill="1" applyBorder="1" applyAlignment="1" applyProtection="1">
      <alignment vertical="center" wrapText="1"/>
    </xf>
    <xf numFmtId="0" fontId="3" fillId="2" borderId="12" xfId="0" applyNumberFormat="1" applyFont="1" applyFill="1" applyBorder="1" applyAlignment="1" applyProtection="1">
      <alignment horizontal="left" vertical="center" wrapText="1" indent="1"/>
    </xf>
    <xf numFmtId="0" fontId="3" fillId="2" borderId="13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7" fillId="2" borderId="8" xfId="0" applyNumberFormat="1" applyFont="1" applyFill="1" applyBorder="1" applyAlignment="1" applyProtection="1">
      <alignment horizontal="left" vertical="center" wrapText="1" indent="1"/>
    </xf>
    <xf numFmtId="0" fontId="7" fillId="2" borderId="9" xfId="0" applyNumberFormat="1" applyFont="1" applyFill="1" applyBorder="1" applyAlignment="1" applyProtection="1">
      <alignment horizontal="left" vertical="center" wrapText="1" indent="1"/>
    </xf>
    <xf numFmtId="0" fontId="7" fillId="2" borderId="10" xfId="0" applyNumberFormat="1" applyFont="1" applyFill="1" applyBorder="1" applyAlignment="1" applyProtection="1">
      <alignment horizontal="left" vertical="center" wrapText="1" indent="1"/>
    </xf>
    <xf numFmtId="3" fontId="7" fillId="2" borderId="3" xfId="0" applyNumberFormat="1" applyFont="1" applyFill="1" applyBorder="1" applyAlignment="1">
      <alignment horizontal="right"/>
    </xf>
    <xf numFmtId="0" fontId="7" fillId="5" borderId="8" xfId="0" applyNumberFormat="1" applyFont="1" applyFill="1" applyBorder="1" applyAlignment="1" applyProtection="1">
      <alignment horizontal="left" vertical="center" wrapText="1" indent="1"/>
    </xf>
    <xf numFmtId="0" fontId="7" fillId="5" borderId="9" xfId="0" applyNumberFormat="1" applyFont="1" applyFill="1" applyBorder="1" applyAlignment="1" applyProtection="1">
      <alignment horizontal="left" vertical="center" wrapText="1" indent="1"/>
    </xf>
    <xf numFmtId="0" fontId="7" fillId="5" borderId="10" xfId="0" applyNumberFormat="1" applyFont="1" applyFill="1" applyBorder="1" applyAlignment="1" applyProtection="1">
      <alignment horizontal="left" vertical="center" wrapText="1" indent="1"/>
    </xf>
    <xf numFmtId="0" fontId="7" fillId="5" borderId="4" xfId="0" applyNumberFormat="1" applyFont="1" applyFill="1" applyBorder="1" applyAlignment="1" applyProtection="1">
      <alignment horizontal="left" vertical="center" wrapText="1"/>
    </xf>
    <xf numFmtId="3" fontId="7" fillId="5" borderId="3" xfId="0" applyNumberFormat="1" applyFont="1" applyFill="1" applyBorder="1" applyAlignment="1">
      <alignment horizontal="right"/>
    </xf>
    <xf numFmtId="0" fontId="3" fillId="5" borderId="14" xfId="0" applyNumberFormat="1" applyFont="1" applyFill="1" applyBorder="1" applyAlignment="1" applyProtection="1">
      <alignment horizontal="left" vertical="center" wrapText="1" indent="1"/>
    </xf>
    <xf numFmtId="0" fontId="3" fillId="2" borderId="1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15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10" borderId="3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vertical="center" wrapText="1"/>
    </xf>
    <xf numFmtId="0" fontId="3" fillId="5" borderId="4" xfId="0" applyNumberFormat="1" applyFont="1" applyFill="1" applyBorder="1" applyAlignment="1" applyProtection="1">
      <alignment vertical="center" wrapText="1"/>
    </xf>
    <xf numFmtId="0" fontId="3" fillId="5" borderId="3" xfId="0" applyNumberFormat="1" applyFont="1" applyFill="1" applyBorder="1" applyAlignment="1" applyProtection="1">
      <alignment vertical="center" wrapText="1"/>
    </xf>
    <xf numFmtId="3" fontId="3" fillId="5" borderId="3" xfId="0" applyNumberFormat="1" applyFont="1" applyFill="1" applyBorder="1" applyAlignment="1"/>
    <xf numFmtId="0" fontId="3" fillId="8" borderId="4" xfId="0" applyNumberFormat="1" applyFont="1" applyFill="1" applyBorder="1" applyAlignment="1" applyProtection="1">
      <alignment horizontal="left" vertical="center" wrapText="1"/>
    </xf>
    <xf numFmtId="0" fontId="3" fillId="8" borderId="8" xfId="0" applyNumberFormat="1" applyFont="1" applyFill="1" applyBorder="1" applyAlignment="1" applyProtection="1">
      <alignment horizontal="left" vertical="center" wrapText="1"/>
    </xf>
    <xf numFmtId="0" fontId="3" fillId="8" borderId="9" xfId="0" applyNumberFormat="1" applyFont="1" applyFill="1" applyBorder="1" applyAlignment="1" applyProtection="1">
      <alignment horizontal="left" vertical="center" wrapText="1" indent="1"/>
    </xf>
    <xf numFmtId="0" fontId="3" fillId="8" borderId="10" xfId="0" applyNumberFormat="1" applyFont="1" applyFill="1" applyBorder="1" applyAlignment="1" applyProtection="1">
      <alignment horizontal="left" vertical="center" wrapText="1" indent="1"/>
    </xf>
    <xf numFmtId="0" fontId="3" fillId="2" borderId="14" xfId="0" applyNumberFormat="1" applyFont="1" applyFill="1" applyBorder="1" applyAlignment="1" applyProtection="1">
      <alignment horizontal="left" vertical="center" wrapText="1"/>
    </xf>
    <xf numFmtId="0" fontId="7" fillId="8" borderId="3" xfId="0" applyNumberFormat="1" applyFont="1" applyFill="1" applyBorder="1" applyAlignment="1" applyProtection="1">
      <alignment vertical="center" wrapText="1"/>
    </xf>
    <xf numFmtId="0" fontId="3" fillId="8" borderId="1" xfId="0" applyNumberFormat="1" applyFont="1" applyFill="1" applyBorder="1" applyAlignment="1" applyProtection="1">
      <alignment horizontal="left" vertical="center" wrapText="1"/>
    </xf>
    <xf numFmtId="0" fontId="3" fillId="8" borderId="2" xfId="0" applyNumberFormat="1" applyFont="1" applyFill="1" applyBorder="1" applyAlignment="1" applyProtection="1">
      <alignment horizontal="left" vertical="center" wrapText="1"/>
    </xf>
    <xf numFmtId="0" fontId="18" fillId="10" borderId="3" xfId="0" applyNumberFormat="1" applyFont="1" applyFill="1" applyBorder="1" applyAlignment="1" applyProtection="1">
      <alignment horizontal="left" vertical="center" wrapText="1"/>
    </xf>
    <xf numFmtId="0" fontId="7" fillId="10" borderId="3" xfId="0" applyNumberFormat="1" applyFont="1" applyFill="1" applyBorder="1" applyAlignment="1" applyProtection="1">
      <alignment vertical="center" wrapText="1"/>
    </xf>
    <xf numFmtId="0" fontId="17" fillId="8" borderId="1" xfId="0" applyNumberFormat="1" applyFont="1" applyFill="1" applyBorder="1" applyAlignment="1" applyProtection="1">
      <alignment horizontal="left" vertical="center" wrapText="1" indent="1"/>
    </xf>
    <xf numFmtId="0" fontId="15" fillId="8" borderId="4" xfId="0" applyNumberFormat="1" applyFont="1" applyFill="1" applyBorder="1" applyAlignment="1" applyProtection="1">
      <alignment vertical="center" wrapText="1"/>
    </xf>
    <xf numFmtId="3" fontId="18" fillId="8" borderId="3" xfId="0" applyNumberFormat="1" applyFont="1" applyFill="1" applyBorder="1" applyAlignment="1">
      <alignment horizontal="right"/>
    </xf>
    <xf numFmtId="0" fontId="16" fillId="10" borderId="3" xfId="0" applyNumberFormat="1" applyFont="1" applyFill="1" applyBorder="1" applyAlignment="1" applyProtection="1">
      <alignment vertical="center" wrapText="1"/>
    </xf>
    <xf numFmtId="0" fontId="7" fillId="5" borderId="1" xfId="0" applyNumberFormat="1" applyFont="1" applyFill="1" applyBorder="1" applyAlignment="1" applyProtection="1">
      <alignment horizontal="left" vertical="center" wrapText="1" indent="1"/>
    </xf>
    <xf numFmtId="0" fontId="7" fillId="5" borderId="2" xfId="0" applyNumberFormat="1" applyFont="1" applyFill="1" applyBorder="1" applyAlignment="1" applyProtection="1">
      <alignment horizontal="left" vertical="center" wrapText="1" indent="1"/>
    </xf>
    <xf numFmtId="0" fontId="7" fillId="5" borderId="4" xfId="0" applyNumberFormat="1" applyFont="1" applyFill="1" applyBorder="1" applyAlignment="1" applyProtection="1">
      <alignment horizontal="left" vertical="center" wrapText="1" indent="1"/>
    </xf>
    <xf numFmtId="0" fontId="18" fillId="5" borderId="1" xfId="0" applyNumberFormat="1" applyFont="1" applyFill="1" applyBorder="1" applyAlignment="1" applyProtection="1">
      <alignment horizontal="left" vertical="center" wrapText="1" indent="1"/>
    </xf>
    <xf numFmtId="0" fontId="18" fillId="5" borderId="2" xfId="0" applyNumberFormat="1" applyFont="1" applyFill="1" applyBorder="1" applyAlignment="1" applyProtection="1">
      <alignment horizontal="left" vertical="center" wrapText="1" indent="1"/>
    </xf>
    <xf numFmtId="0" fontId="18" fillId="5" borderId="4" xfId="0" applyNumberFormat="1" applyFont="1" applyFill="1" applyBorder="1" applyAlignment="1" applyProtection="1">
      <alignment horizontal="left" vertical="center" wrapText="1" indent="1"/>
    </xf>
    <xf numFmtId="0" fontId="18" fillId="2" borderId="1" xfId="0" applyNumberFormat="1" applyFont="1" applyFill="1" applyBorder="1" applyAlignment="1" applyProtection="1">
      <alignment horizontal="left" vertical="center" wrapText="1" indent="1"/>
    </xf>
    <xf numFmtId="0" fontId="18" fillId="2" borderId="2" xfId="0" applyNumberFormat="1" applyFont="1" applyFill="1" applyBorder="1" applyAlignment="1" applyProtection="1">
      <alignment horizontal="left" vertical="center" wrapText="1" indent="1"/>
    </xf>
    <xf numFmtId="0" fontId="18" fillId="2" borderId="4" xfId="0" applyNumberFormat="1" applyFont="1" applyFill="1" applyBorder="1" applyAlignment="1" applyProtection="1">
      <alignment horizontal="left" vertical="center" wrapText="1" indent="1"/>
    </xf>
    <xf numFmtId="0" fontId="7" fillId="4" borderId="4" xfId="0" applyNumberFormat="1" applyFont="1" applyFill="1" applyBorder="1" applyAlignment="1" applyProtection="1">
      <alignment vertical="center" wrapText="1"/>
    </xf>
    <xf numFmtId="0" fontId="3" fillId="8" borderId="8" xfId="0" applyNumberFormat="1" applyFont="1" applyFill="1" applyBorder="1" applyAlignment="1" applyProtection="1">
      <alignment horizontal="left" vertical="center" wrapText="1" indent="1"/>
    </xf>
    <xf numFmtId="0" fontId="7" fillId="8" borderId="4" xfId="0" applyNumberFormat="1" applyFont="1" applyFill="1" applyBorder="1" applyAlignment="1" applyProtection="1">
      <alignment vertical="center" wrapText="1"/>
    </xf>
    <xf numFmtId="0" fontId="0" fillId="2" borderId="3" xfId="0" applyNumberFormat="1" applyFill="1" applyBorder="1"/>
    <xf numFmtId="0" fontId="18" fillId="2" borderId="1" xfId="0" applyNumberFormat="1" applyFont="1" applyFill="1" applyBorder="1" applyAlignment="1" applyProtection="1">
      <alignment horizontal="left" vertical="center" wrapText="1" indent="1"/>
    </xf>
    <xf numFmtId="0" fontId="18" fillId="2" borderId="2" xfId="0" applyNumberFormat="1" applyFont="1" applyFill="1" applyBorder="1" applyAlignment="1" applyProtection="1">
      <alignment horizontal="left" vertical="center" wrapText="1" indent="1"/>
    </xf>
    <xf numFmtId="0" fontId="18" fillId="2" borderId="4" xfId="0" applyNumberFormat="1" applyFont="1" applyFill="1" applyBorder="1" applyAlignment="1" applyProtection="1">
      <alignment horizontal="left" vertical="center" wrapText="1" indent="1"/>
    </xf>
    <xf numFmtId="0" fontId="3" fillId="10" borderId="1" xfId="0" applyNumberFormat="1" applyFont="1" applyFill="1" applyBorder="1" applyAlignment="1" applyProtection="1">
      <alignment horizontal="left" vertical="center" wrapText="1" indent="1"/>
    </xf>
    <xf numFmtId="0" fontId="3" fillId="10" borderId="2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19" fillId="2" borderId="3" xfId="0" applyFont="1" applyFill="1" applyBorder="1" applyAlignment="1">
      <alignment wrapText="1"/>
    </xf>
    <xf numFmtId="0" fontId="7" fillId="2" borderId="4" xfId="0" applyNumberFormat="1" applyFont="1" applyFill="1" applyBorder="1" applyAlignment="1" applyProtection="1">
      <alignment vertical="center" wrapText="1"/>
    </xf>
    <xf numFmtId="0" fontId="7" fillId="5" borderId="4" xfId="0" applyNumberFormat="1" applyFont="1" applyFill="1" applyBorder="1" applyAlignment="1" applyProtection="1">
      <alignment vertical="center" wrapText="1"/>
    </xf>
    <xf numFmtId="0" fontId="15" fillId="10" borderId="3" xfId="0" applyNumberFormat="1" applyFont="1" applyFill="1" applyBorder="1" applyAlignment="1" applyProtection="1">
      <alignment vertical="center" wrapText="1"/>
    </xf>
    <xf numFmtId="0" fontId="18" fillId="4" borderId="1" xfId="0" applyNumberFormat="1" applyFont="1" applyFill="1" applyBorder="1" applyAlignment="1" applyProtection="1">
      <alignment horizontal="left" vertical="center" wrapText="1" indent="1"/>
    </xf>
    <xf numFmtId="0" fontId="18" fillId="4" borderId="2" xfId="0" applyNumberFormat="1" applyFont="1" applyFill="1" applyBorder="1" applyAlignment="1" applyProtection="1">
      <alignment horizontal="left" vertical="center" wrapText="1" indent="1"/>
    </xf>
    <xf numFmtId="0" fontId="18" fillId="4" borderId="4" xfId="0" applyNumberFormat="1" applyFont="1" applyFill="1" applyBorder="1" applyAlignment="1" applyProtection="1">
      <alignment horizontal="left" vertical="center" wrapText="1" indent="1"/>
    </xf>
    <xf numFmtId="0" fontId="15" fillId="4" borderId="3" xfId="0" applyNumberFormat="1" applyFont="1" applyFill="1" applyBorder="1" applyAlignment="1" applyProtection="1">
      <alignment vertical="center" wrapText="1"/>
    </xf>
    <xf numFmtId="0" fontId="18" fillId="8" borderId="1" xfId="0" applyNumberFormat="1" applyFont="1" applyFill="1" applyBorder="1" applyAlignment="1" applyProtection="1">
      <alignment horizontal="left" vertical="center" wrapText="1" indent="1"/>
    </xf>
    <xf numFmtId="0" fontId="18" fillId="8" borderId="2" xfId="0" applyNumberFormat="1" applyFont="1" applyFill="1" applyBorder="1" applyAlignment="1" applyProtection="1">
      <alignment horizontal="left" vertical="center" wrapText="1" indent="1"/>
    </xf>
    <xf numFmtId="0" fontId="18" fillId="8" borderId="4" xfId="0" applyNumberFormat="1" applyFont="1" applyFill="1" applyBorder="1" applyAlignment="1" applyProtection="1">
      <alignment horizontal="left" vertical="center" wrapText="1" indent="1"/>
    </xf>
    <xf numFmtId="0" fontId="15" fillId="8" borderId="3" xfId="0" applyNumberFormat="1" applyFont="1" applyFill="1" applyBorder="1" applyAlignment="1" applyProtection="1">
      <alignment vertical="center" wrapText="1"/>
    </xf>
    <xf numFmtId="0" fontId="0" fillId="8" borderId="3" xfId="0" applyFill="1" applyBorder="1"/>
    <xf numFmtId="0" fontId="0" fillId="8" borderId="3" xfId="0" applyNumberFormat="1" applyFill="1" applyBorder="1"/>
    <xf numFmtId="3" fontId="0" fillId="8" borderId="3" xfId="0" applyNumberFormat="1" applyFill="1" applyBorder="1"/>
    <xf numFmtId="0" fontId="0" fillId="8" borderId="3" xfId="0" applyFont="1" applyFill="1" applyBorder="1"/>
    <xf numFmtId="0" fontId="19" fillId="8" borderId="3" xfId="0" applyFont="1" applyFill="1" applyBorder="1" applyAlignment="1">
      <alignment wrapText="1"/>
    </xf>
    <xf numFmtId="0" fontId="15" fillId="2" borderId="4" xfId="0" applyNumberFormat="1" applyFont="1" applyFill="1" applyBorder="1" applyAlignment="1" applyProtection="1">
      <alignment vertical="center" wrapText="1"/>
    </xf>
    <xf numFmtId="0" fontId="18" fillId="2" borderId="8" xfId="0" applyNumberFormat="1" applyFont="1" applyFill="1" applyBorder="1" applyAlignment="1" applyProtection="1">
      <alignment horizontal="left" vertical="center" wrapText="1" indent="1"/>
    </xf>
    <xf numFmtId="0" fontId="18" fillId="2" borderId="9" xfId="0" applyNumberFormat="1" applyFont="1" applyFill="1" applyBorder="1" applyAlignment="1" applyProtection="1">
      <alignment horizontal="left" vertical="center" wrapText="1" indent="1"/>
    </xf>
    <xf numFmtId="0" fontId="18" fillId="2" borderId="10" xfId="0" applyNumberFormat="1" applyFont="1" applyFill="1" applyBorder="1" applyAlignment="1" applyProtection="1">
      <alignment horizontal="left" vertical="center" wrapText="1" indent="1"/>
    </xf>
    <xf numFmtId="0" fontId="18" fillId="5" borderId="8" xfId="0" applyNumberFormat="1" applyFont="1" applyFill="1" applyBorder="1" applyAlignment="1" applyProtection="1">
      <alignment horizontal="left" vertical="center" wrapText="1" indent="1"/>
    </xf>
    <xf numFmtId="0" fontId="18" fillId="5" borderId="9" xfId="0" applyNumberFormat="1" applyFont="1" applyFill="1" applyBorder="1" applyAlignment="1" applyProtection="1">
      <alignment horizontal="left" vertical="center" wrapText="1" indent="1"/>
    </xf>
    <xf numFmtId="0" fontId="18" fillId="5" borderId="10" xfId="0" applyNumberFormat="1" applyFont="1" applyFill="1" applyBorder="1" applyAlignment="1" applyProtection="1">
      <alignment horizontal="left" vertical="center" wrapText="1" indent="1"/>
    </xf>
    <xf numFmtId="0" fontId="18" fillId="4" borderId="8" xfId="0" applyNumberFormat="1" applyFont="1" applyFill="1" applyBorder="1" applyAlignment="1" applyProtection="1">
      <alignment horizontal="left" vertical="center" wrapText="1" indent="1"/>
    </xf>
    <xf numFmtId="0" fontId="18" fillId="4" borderId="9" xfId="0" applyNumberFormat="1" applyFont="1" applyFill="1" applyBorder="1" applyAlignment="1" applyProtection="1">
      <alignment horizontal="left" vertical="center" wrapText="1" indent="1"/>
    </xf>
    <xf numFmtId="0" fontId="18" fillId="4" borderId="10" xfId="0" applyNumberFormat="1" applyFont="1" applyFill="1" applyBorder="1" applyAlignment="1" applyProtection="1">
      <alignment horizontal="left" vertical="center" wrapText="1" indent="1"/>
    </xf>
    <xf numFmtId="0" fontId="15" fillId="4" borderId="4" xfId="0" applyNumberFormat="1" applyFont="1" applyFill="1" applyBorder="1" applyAlignment="1" applyProtection="1">
      <alignment vertical="center" wrapText="1"/>
    </xf>
    <xf numFmtId="0" fontId="18" fillId="2" borderId="14" xfId="0" applyNumberFormat="1" applyFont="1" applyFill="1" applyBorder="1" applyAlignment="1" applyProtection="1">
      <alignment horizontal="left" vertical="center" wrapText="1" indent="1"/>
    </xf>
    <xf numFmtId="0" fontId="18" fillId="2" borderId="5" xfId="0" applyNumberFormat="1" applyFont="1" applyFill="1" applyBorder="1" applyAlignment="1" applyProtection="1">
      <alignment horizontal="left" vertical="center" wrapText="1" indent="1"/>
    </xf>
    <xf numFmtId="0" fontId="18" fillId="2" borderId="15" xfId="0" applyNumberFormat="1" applyFont="1" applyFill="1" applyBorder="1" applyAlignment="1" applyProtection="1">
      <alignment horizontal="left" vertical="center" wrapText="1" indent="1"/>
    </xf>
    <xf numFmtId="0" fontId="3" fillId="8" borderId="2" xfId="0" applyNumberFormat="1" applyFont="1" applyFill="1" applyBorder="1" applyAlignment="1" applyProtection="1">
      <alignment horizontal="left" vertical="center" wrapText="1" indent="1"/>
    </xf>
    <xf numFmtId="0" fontId="3" fillId="8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15" fillId="5" borderId="4" xfId="0" applyNumberFormat="1" applyFont="1" applyFill="1" applyBorder="1" applyAlignment="1" applyProtection="1">
      <alignment vertical="center" wrapText="1"/>
    </xf>
    <xf numFmtId="0" fontId="18" fillId="5" borderId="14" xfId="0" applyNumberFormat="1" applyFont="1" applyFill="1" applyBorder="1" applyAlignment="1" applyProtection="1">
      <alignment horizontal="left" vertical="center" wrapText="1" indent="1"/>
    </xf>
    <xf numFmtId="0" fontId="18" fillId="5" borderId="5" xfId="0" applyNumberFormat="1" applyFont="1" applyFill="1" applyBorder="1" applyAlignment="1" applyProtection="1">
      <alignment horizontal="left" vertical="center" wrapText="1" indent="1"/>
    </xf>
    <xf numFmtId="0" fontId="18" fillId="5" borderId="15" xfId="0" applyNumberFormat="1" applyFont="1" applyFill="1" applyBorder="1" applyAlignment="1" applyProtection="1">
      <alignment horizontal="left" vertical="center" wrapText="1" indent="1"/>
    </xf>
    <xf numFmtId="0" fontId="18" fillId="4" borderId="14" xfId="0" applyNumberFormat="1" applyFont="1" applyFill="1" applyBorder="1" applyAlignment="1" applyProtection="1">
      <alignment horizontal="left" vertical="center" wrapText="1" indent="1"/>
    </xf>
    <xf numFmtId="0" fontId="18" fillId="4" borderId="5" xfId="0" applyNumberFormat="1" applyFont="1" applyFill="1" applyBorder="1" applyAlignment="1" applyProtection="1">
      <alignment horizontal="left" vertical="center" wrapText="1" indent="1"/>
    </xf>
    <xf numFmtId="0" fontId="18" fillId="4" borderId="15" xfId="0" applyNumberFormat="1" applyFont="1" applyFill="1" applyBorder="1" applyAlignment="1" applyProtection="1">
      <alignment horizontal="left" vertical="center" wrapText="1" indent="1"/>
    </xf>
    <xf numFmtId="3" fontId="3" fillId="7" borderId="3" xfId="0" applyNumberFormat="1" applyFont="1" applyFill="1" applyBorder="1" applyAlignment="1">
      <alignment horizontal="right"/>
    </xf>
    <xf numFmtId="3" fontId="18" fillId="10" borderId="3" xfId="0" applyNumberFormat="1" applyFont="1" applyFill="1" applyBorder="1" applyAlignment="1">
      <alignment horizontal="right"/>
    </xf>
    <xf numFmtId="3" fontId="18" fillId="4" borderId="3" xfId="0" applyNumberFormat="1" applyFont="1" applyFill="1" applyBorder="1" applyAlignment="1">
      <alignment horizontal="right"/>
    </xf>
    <xf numFmtId="0" fontId="15" fillId="2" borderId="10" xfId="0" applyNumberFormat="1" applyFont="1" applyFill="1" applyBorder="1" applyAlignment="1" applyProtection="1">
      <alignment vertical="center" wrapText="1"/>
    </xf>
    <xf numFmtId="0" fontId="17" fillId="10" borderId="4" xfId="0" applyNumberFormat="1" applyFont="1" applyFill="1" applyBorder="1" applyAlignment="1" applyProtection="1">
      <alignment horizontal="left" vertical="center" wrapText="1" indent="1"/>
    </xf>
    <xf numFmtId="0" fontId="7" fillId="10" borderId="4" xfId="0" applyNumberFormat="1" applyFont="1" applyFill="1" applyBorder="1" applyAlignment="1" applyProtection="1">
      <alignment vertical="center" wrapText="1"/>
    </xf>
    <xf numFmtId="0" fontId="3" fillId="8" borderId="1" xfId="0" applyNumberFormat="1" applyFont="1" applyFill="1" applyBorder="1" applyAlignment="1" applyProtection="1">
      <alignment horizontal="left" vertical="center"/>
    </xf>
    <xf numFmtId="0" fontId="18" fillId="2" borderId="14" xfId="0" applyNumberFormat="1" applyFont="1" applyFill="1" applyBorder="1" applyAlignment="1" applyProtection="1">
      <alignment horizontal="left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3" fillId="8" borderId="3" xfId="0" applyNumberFormat="1" applyFont="1" applyFill="1" applyBorder="1" applyAlignment="1" applyProtection="1">
      <alignment horizontal="center" vertical="center" wrapText="1"/>
    </xf>
    <xf numFmtId="0" fontId="3" fillId="7" borderId="3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10" borderId="3" xfId="0" applyNumberFormat="1" applyFont="1" applyFill="1" applyBorder="1" applyAlignment="1" applyProtection="1">
      <alignment horizontal="center" vertical="center" wrapText="1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0" fontId="0" fillId="4" borderId="0" xfId="0" applyFill="1"/>
    <xf numFmtId="0" fontId="3" fillId="11" borderId="3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/>
    <xf numFmtId="0" fontId="15" fillId="2" borderId="15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18" fillId="4" borderId="1" xfId="0" applyNumberFormat="1" applyFont="1" applyFill="1" applyBorder="1" applyAlignment="1" applyProtection="1">
      <alignment horizontal="left" vertical="center" wrapText="1" indent="1"/>
    </xf>
    <xf numFmtId="0" fontId="18" fillId="4" borderId="2" xfId="0" applyNumberFormat="1" applyFont="1" applyFill="1" applyBorder="1" applyAlignment="1" applyProtection="1">
      <alignment horizontal="left" vertical="center" wrapText="1" indent="1"/>
    </xf>
    <xf numFmtId="0" fontId="18" fillId="4" borderId="4" xfId="0" applyNumberFormat="1" applyFont="1" applyFill="1" applyBorder="1" applyAlignment="1" applyProtection="1">
      <alignment horizontal="left" vertical="center" wrapText="1" indent="1"/>
    </xf>
    <xf numFmtId="0" fontId="3" fillId="2" borderId="8" xfId="0" applyNumberFormat="1" applyFont="1" applyFill="1" applyBorder="1" applyAlignment="1" applyProtection="1">
      <alignment horizontal="left" vertical="center" wrapText="1"/>
    </xf>
    <xf numFmtId="0" fontId="18" fillId="5" borderId="3" xfId="0" applyNumberFormat="1" applyFont="1" applyFill="1" applyBorder="1" applyAlignment="1" applyProtection="1">
      <alignment horizontal="left" vertical="center" wrapText="1" indent="1"/>
    </xf>
    <xf numFmtId="0" fontId="18" fillId="2" borderId="3" xfId="0" applyNumberFormat="1" applyFont="1" applyFill="1" applyBorder="1" applyAlignment="1" applyProtection="1">
      <alignment horizontal="left" vertical="center" wrapText="1" indent="1"/>
    </xf>
    <xf numFmtId="0" fontId="7" fillId="3" borderId="2" xfId="0" applyNumberFormat="1" applyFont="1" applyFill="1" applyBorder="1" applyAlignment="1" applyProtection="1">
      <alignment vertical="center"/>
    </xf>
    <xf numFmtId="3" fontId="5" fillId="0" borderId="0" xfId="0" applyNumberFormat="1" applyFont="1" applyBorder="1" applyAlignment="1">
      <alignment horizontal="right"/>
    </xf>
    <xf numFmtId="0" fontId="23" fillId="0" borderId="0" xfId="0" applyNumberFormat="1" applyFont="1" applyFill="1" applyBorder="1" applyAlignment="1" applyProtection="1">
      <alignment wrapText="1"/>
    </xf>
    <xf numFmtId="0" fontId="14" fillId="0" borderId="0" xfId="0" quotePrefix="1" applyNumberFormat="1" applyFont="1" applyFill="1" applyBorder="1" applyAlignment="1" applyProtection="1">
      <alignment horizontal="left" wrapText="1"/>
    </xf>
    <xf numFmtId="3" fontId="5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 applyProtection="1">
      <alignment wrapText="1"/>
    </xf>
    <xf numFmtId="0" fontId="14" fillId="2" borderId="0" xfId="0" quotePrefix="1" applyNumberFormat="1" applyFont="1" applyFill="1" applyBorder="1" applyAlignment="1" applyProtection="1">
      <alignment horizontal="left" wrapText="1"/>
    </xf>
    <xf numFmtId="0" fontId="24" fillId="0" borderId="0" xfId="0" applyFont="1"/>
    <xf numFmtId="0" fontId="0" fillId="3" borderId="0" xfId="0" applyFill="1"/>
    <xf numFmtId="0" fontId="25" fillId="2" borderId="3" xfId="0" applyNumberFormat="1" applyFont="1" applyFill="1" applyBorder="1" applyAlignment="1" applyProtection="1">
      <alignment horizontal="center" vertical="center" wrapText="1"/>
    </xf>
    <xf numFmtId="0" fontId="25" fillId="0" borderId="3" xfId="0" quotePrefix="1" applyNumberFormat="1" applyFont="1" applyFill="1" applyBorder="1" applyAlignment="1" applyProtection="1">
      <alignment horizontal="center"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25" fillId="0" borderId="3" xfId="0" quotePrefix="1" applyFont="1" applyBorder="1" applyAlignment="1">
      <alignment horizontal="center" wrapText="1"/>
    </xf>
    <xf numFmtId="0" fontId="25" fillId="0" borderId="1" xfId="0" quotePrefix="1" applyFont="1" applyBorder="1" applyAlignment="1">
      <alignment horizont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7" fillId="2" borderId="0" xfId="0" applyNumberFormat="1" applyFont="1" applyFill="1" applyBorder="1" applyAlignment="1" applyProtection="1">
      <alignment horizontal="left" vertical="center" wrapText="1"/>
    </xf>
    <xf numFmtId="0" fontId="26" fillId="2" borderId="5" xfId="0" applyNumberFormat="1" applyFont="1" applyFill="1" applyBorder="1" applyAlignment="1" applyProtection="1">
      <alignment horizontal="left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vertical="center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4" fillId="2" borderId="0" xfId="0" quotePrefix="1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3" fillId="10" borderId="3" xfId="0" applyNumberFormat="1" applyFont="1" applyFill="1" applyBorder="1" applyAlignment="1" applyProtection="1">
      <alignment horizontal="left" vertical="center" wrapText="1"/>
    </xf>
    <xf numFmtId="0" fontId="3" fillId="8" borderId="3" xfId="0" applyNumberFormat="1" applyFont="1" applyFill="1" applyBorder="1" applyAlignment="1" applyProtection="1">
      <alignment horizontal="left" vertical="center" wrapText="1"/>
    </xf>
    <xf numFmtId="0" fontId="3" fillId="4" borderId="6" xfId="0" applyNumberFormat="1" applyFont="1" applyFill="1" applyBorder="1" applyAlignment="1" applyProtection="1">
      <alignment horizontal="left" vertical="center" wrapText="1" indent="1"/>
    </xf>
    <xf numFmtId="0" fontId="3" fillId="8" borderId="6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13" fillId="10" borderId="3" xfId="0" applyNumberFormat="1" applyFont="1" applyFill="1" applyBorder="1" applyAlignment="1" applyProtection="1">
      <alignment horizontal="left" vertical="center" wrapText="1"/>
    </xf>
    <xf numFmtId="0" fontId="6" fillId="7" borderId="7" xfId="0" applyNumberFormat="1" applyFont="1" applyFill="1" applyBorder="1" applyAlignment="1" applyProtection="1">
      <alignment horizontal="left" vertical="center" wrapText="1"/>
    </xf>
    <xf numFmtId="0" fontId="6" fillId="3" borderId="6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17" fillId="3" borderId="14" xfId="0" applyNumberFormat="1" applyFont="1" applyFill="1" applyBorder="1" applyAlignment="1" applyProtection="1">
      <alignment horizontal="left" vertical="center" wrapText="1" indent="1"/>
    </xf>
    <xf numFmtId="0" fontId="17" fillId="3" borderId="5" xfId="0" applyNumberFormat="1" applyFont="1" applyFill="1" applyBorder="1" applyAlignment="1" applyProtection="1">
      <alignment horizontal="left" vertical="center" wrapText="1" indent="1"/>
    </xf>
    <xf numFmtId="0" fontId="17" fillId="3" borderId="15" xfId="0" applyNumberFormat="1" applyFont="1" applyFill="1" applyBorder="1" applyAlignment="1" applyProtection="1">
      <alignment horizontal="left" vertical="center" wrapText="1" indent="1"/>
    </xf>
    <xf numFmtId="0" fontId="3" fillId="10" borderId="1" xfId="0" applyNumberFormat="1" applyFont="1" applyFill="1" applyBorder="1" applyAlignment="1" applyProtection="1">
      <alignment horizontal="left" vertical="center" wrapText="1" indent="1"/>
    </xf>
    <xf numFmtId="0" fontId="3" fillId="10" borderId="2" xfId="0" applyNumberFormat="1" applyFont="1" applyFill="1" applyBorder="1" applyAlignment="1" applyProtection="1">
      <alignment horizontal="left" vertical="center" wrapText="1" indent="1"/>
    </xf>
    <xf numFmtId="0" fontId="3" fillId="10" borderId="4" xfId="0" applyNumberFormat="1" applyFont="1" applyFill="1" applyBorder="1" applyAlignment="1" applyProtection="1">
      <alignment horizontal="left" vertical="center" wrapText="1" indent="1"/>
    </xf>
    <xf numFmtId="0" fontId="3" fillId="8" borderId="1" xfId="0" applyNumberFormat="1" applyFont="1" applyFill="1" applyBorder="1" applyAlignment="1" applyProtection="1">
      <alignment horizontal="left" vertical="center" wrapText="1" indent="1"/>
    </xf>
    <xf numFmtId="0" fontId="3" fillId="8" borderId="2" xfId="0" applyNumberFormat="1" applyFont="1" applyFill="1" applyBorder="1" applyAlignment="1" applyProtection="1">
      <alignment horizontal="left" vertical="center" wrapText="1" indent="1"/>
    </xf>
    <xf numFmtId="0" fontId="3" fillId="8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17" fillId="3" borderId="1" xfId="0" applyNumberFormat="1" applyFont="1" applyFill="1" applyBorder="1" applyAlignment="1" applyProtection="1">
      <alignment horizontal="left" vertical="center" wrapText="1" indent="1"/>
    </xf>
    <xf numFmtId="0" fontId="17" fillId="3" borderId="2" xfId="0" applyNumberFormat="1" applyFont="1" applyFill="1" applyBorder="1" applyAlignment="1" applyProtection="1">
      <alignment horizontal="left" vertical="center" wrapText="1" indent="1"/>
    </xf>
    <xf numFmtId="0" fontId="17" fillId="3" borderId="4" xfId="0" applyNumberFormat="1" applyFont="1" applyFill="1" applyBorder="1" applyAlignment="1" applyProtection="1">
      <alignment horizontal="left" vertical="center" wrapText="1" indent="1"/>
    </xf>
    <xf numFmtId="0" fontId="3" fillId="10" borderId="8" xfId="0" applyNumberFormat="1" applyFont="1" applyFill="1" applyBorder="1" applyAlignment="1" applyProtection="1">
      <alignment horizontal="left" vertical="center" wrapText="1" indent="1"/>
    </xf>
    <xf numFmtId="0" fontId="3" fillId="10" borderId="9" xfId="0" applyNumberFormat="1" applyFont="1" applyFill="1" applyBorder="1" applyAlignment="1" applyProtection="1">
      <alignment horizontal="left" vertical="center" wrapText="1" indent="1"/>
    </xf>
    <xf numFmtId="0" fontId="3" fillId="10" borderId="10" xfId="0" applyNumberFormat="1" applyFont="1" applyFill="1" applyBorder="1" applyAlignment="1" applyProtection="1">
      <alignment horizontal="left" vertical="center" wrapText="1" indent="1"/>
    </xf>
    <xf numFmtId="0" fontId="17" fillId="7" borderId="1" xfId="0" applyNumberFormat="1" applyFont="1" applyFill="1" applyBorder="1" applyAlignment="1" applyProtection="1">
      <alignment horizontal="left" vertical="center" wrapText="1" indent="1"/>
    </xf>
    <xf numFmtId="0" fontId="17" fillId="7" borderId="2" xfId="0" applyNumberFormat="1" applyFont="1" applyFill="1" applyBorder="1" applyAlignment="1" applyProtection="1">
      <alignment horizontal="left" vertical="center" wrapText="1" indent="1"/>
    </xf>
    <xf numFmtId="0" fontId="17" fillId="7" borderId="4" xfId="0" applyNumberFormat="1" applyFont="1" applyFill="1" applyBorder="1" applyAlignment="1" applyProtection="1">
      <alignment horizontal="left" vertical="center" wrapText="1" indent="1"/>
    </xf>
    <xf numFmtId="0" fontId="18" fillId="10" borderId="8" xfId="0" applyNumberFormat="1" applyFont="1" applyFill="1" applyBorder="1" applyAlignment="1" applyProtection="1">
      <alignment horizontal="left" vertical="center" wrapText="1" indent="1"/>
    </xf>
    <xf numFmtId="0" fontId="18" fillId="10" borderId="9" xfId="0" applyNumberFormat="1" applyFont="1" applyFill="1" applyBorder="1" applyAlignment="1" applyProtection="1">
      <alignment horizontal="left" vertical="center" wrapText="1" indent="1"/>
    </xf>
    <xf numFmtId="0" fontId="18" fillId="10" borderId="10" xfId="0" applyNumberFormat="1" applyFont="1" applyFill="1" applyBorder="1" applyAlignment="1" applyProtection="1">
      <alignment horizontal="left" vertical="center" wrapText="1" indent="1"/>
    </xf>
    <xf numFmtId="0" fontId="3" fillId="4" borderId="14" xfId="0" applyNumberFormat="1" applyFont="1" applyFill="1" applyBorder="1" applyAlignment="1" applyProtection="1">
      <alignment horizontal="left" vertical="center" wrapText="1" indent="1"/>
    </xf>
    <xf numFmtId="0" fontId="3" fillId="4" borderId="5" xfId="0" applyNumberFormat="1" applyFont="1" applyFill="1" applyBorder="1" applyAlignment="1" applyProtection="1">
      <alignment horizontal="left" vertical="center" wrapText="1" indent="1"/>
    </xf>
    <xf numFmtId="0" fontId="3" fillId="4" borderId="15" xfId="0" applyNumberFormat="1" applyFont="1" applyFill="1" applyBorder="1" applyAlignment="1" applyProtection="1">
      <alignment horizontal="left" vertical="center" wrapText="1" indent="1"/>
    </xf>
    <xf numFmtId="0" fontId="18" fillId="10" borderId="1" xfId="0" applyNumberFormat="1" applyFont="1" applyFill="1" applyBorder="1" applyAlignment="1" applyProtection="1">
      <alignment horizontal="left" vertical="center" wrapText="1" indent="1"/>
    </xf>
    <xf numFmtId="0" fontId="18" fillId="10" borderId="2" xfId="0" applyNumberFormat="1" applyFont="1" applyFill="1" applyBorder="1" applyAlignment="1" applyProtection="1">
      <alignment horizontal="left" vertical="center" wrapText="1" indent="1"/>
    </xf>
    <xf numFmtId="0" fontId="18" fillId="10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18" fillId="8" borderId="1" xfId="0" applyNumberFormat="1" applyFont="1" applyFill="1" applyBorder="1" applyAlignment="1" applyProtection="1">
      <alignment horizontal="left" vertical="center" wrapText="1" indent="1"/>
    </xf>
    <xf numFmtId="0" fontId="18" fillId="8" borderId="2" xfId="0" applyNumberFormat="1" applyFont="1" applyFill="1" applyBorder="1" applyAlignment="1" applyProtection="1">
      <alignment horizontal="left" vertical="center" wrapText="1" indent="1"/>
    </xf>
    <xf numFmtId="0" fontId="18" fillId="8" borderId="4" xfId="0" applyNumberFormat="1" applyFont="1" applyFill="1" applyBorder="1" applyAlignment="1" applyProtection="1">
      <alignment horizontal="left" vertical="center" wrapText="1" indent="1"/>
    </xf>
    <xf numFmtId="0" fontId="18" fillId="4" borderId="1" xfId="0" applyNumberFormat="1" applyFont="1" applyFill="1" applyBorder="1" applyAlignment="1" applyProtection="1">
      <alignment horizontal="left" vertical="center" wrapText="1" indent="1"/>
    </xf>
    <xf numFmtId="0" fontId="18" fillId="4" borderId="2" xfId="0" applyNumberFormat="1" applyFont="1" applyFill="1" applyBorder="1" applyAlignment="1" applyProtection="1">
      <alignment horizontal="left" vertical="center" wrapText="1" indent="1"/>
    </xf>
    <xf numFmtId="0" fontId="18" fillId="4" borderId="4" xfId="0" applyNumberFormat="1" applyFont="1" applyFill="1" applyBorder="1" applyAlignment="1" applyProtection="1">
      <alignment horizontal="left" vertical="center" wrapText="1" indent="1"/>
    </xf>
    <xf numFmtId="0" fontId="18" fillId="10" borderId="3" xfId="0" applyNumberFormat="1" applyFont="1" applyFill="1" applyBorder="1" applyAlignment="1" applyProtection="1">
      <alignment horizontal="left" vertical="center" wrapText="1" indent="1"/>
    </xf>
    <xf numFmtId="0" fontId="18" fillId="8" borderId="6" xfId="0" applyNumberFormat="1" applyFont="1" applyFill="1" applyBorder="1" applyAlignment="1" applyProtection="1">
      <alignment horizontal="left" vertical="center" wrapText="1" indent="1"/>
    </xf>
    <xf numFmtId="0" fontId="18" fillId="5" borderId="11" xfId="0" applyNumberFormat="1" applyFont="1" applyFill="1" applyBorder="1" applyAlignment="1" applyProtection="1">
      <alignment horizontal="left" vertical="center" wrapText="1" indent="1"/>
    </xf>
    <xf numFmtId="0" fontId="17" fillId="3" borderId="7" xfId="0" applyNumberFormat="1" applyFont="1" applyFill="1" applyBorder="1" applyAlignment="1" applyProtection="1">
      <alignment horizontal="left" vertical="center" wrapText="1" indent="1"/>
    </xf>
    <xf numFmtId="0" fontId="18" fillId="8" borderId="3" xfId="0" applyNumberFormat="1" applyFont="1" applyFill="1" applyBorder="1" applyAlignment="1" applyProtection="1">
      <alignment horizontal="left" vertical="center" wrapText="1" indent="1"/>
    </xf>
    <xf numFmtId="0" fontId="18" fillId="4" borderId="6" xfId="0" applyNumberFormat="1" applyFont="1" applyFill="1" applyBorder="1" applyAlignment="1" applyProtection="1">
      <alignment horizontal="left" vertical="center" wrapText="1" indent="1"/>
    </xf>
    <xf numFmtId="0" fontId="18" fillId="10" borderId="11" xfId="0" applyNumberFormat="1" applyFont="1" applyFill="1" applyBorder="1" applyAlignment="1" applyProtection="1">
      <alignment horizontal="left" vertical="center" wrapText="1" indent="1"/>
    </xf>
    <xf numFmtId="0" fontId="18" fillId="8" borderId="7" xfId="0" applyNumberFormat="1" applyFont="1" applyFill="1" applyBorder="1" applyAlignment="1" applyProtection="1">
      <alignment horizontal="left" vertical="center" wrapText="1" indent="1"/>
    </xf>
    <xf numFmtId="0" fontId="18" fillId="4" borderId="3" xfId="0" applyNumberFormat="1" applyFont="1" applyFill="1" applyBorder="1" applyAlignment="1" applyProtection="1">
      <alignment horizontal="left" vertical="center" wrapText="1" indent="1"/>
    </xf>
    <xf numFmtId="0" fontId="18" fillId="5" borderId="6" xfId="0" applyNumberFormat="1" applyFont="1" applyFill="1" applyBorder="1" applyAlignment="1" applyProtection="1">
      <alignment horizontal="left" vertical="center" wrapText="1" indent="1"/>
    </xf>
    <xf numFmtId="0" fontId="17" fillId="3" borderId="11" xfId="0" applyNumberFormat="1" applyFont="1" applyFill="1" applyBorder="1" applyAlignment="1" applyProtection="1">
      <alignment horizontal="left" vertical="center" wrapText="1" indent="1"/>
    </xf>
    <xf numFmtId="0" fontId="6" fillId="3" borderId="1" xfId="0" applyNumberFormat="1" applyFont="1" applyFill="1" applyBorder="1" applyAlignment="1" applyProtection="1">
      <alignment horizontal="left" vertical="center" wrapText="1" indent="1"/>
    </xf>
    <xf numFmtId="0" fontId="6" fillId="3" borderId="2" xfId="0" applyNumberFormat="1" applyFont="1" applyFill="1" applyBorder="1" applyAlignment="1" applyProtection="1">
      <alignment horizontal="left" vertical="center" wrapText="1" indent="1"/>
    </xf>
    <xf numFmtId="0" fontId="6" fillId="3" borderId="4" xfId="0" applyNumberFormat="1" applyFont="1" applyFill="1" applyBorder="1" applyAlignment="1" applyProtection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EA056-DD33-4605-9846-5F10EACB7144}">
  <sheetPr>
    <pageSetUpPr fitToPage="1"/>
  </sheetPr>
  <dimension ref="A1:AQ33"/>
  <sheetViews>
    <sheetView tabSelected="1" workbookViewId="0">
      <selection activeCell="J25" sqref="J25"/>
    </sheetView>
  </sheetViews>
  <sheetFormatPr defaultRowHeight="14.4" x14ac:dyDescent="0.3"/>
  <cols>
    <col min="1" max="5" width="8.88671875" style="103"/>
    <col min="6" max="10" width="25.33203125" style="103" customWidth="1"/>
    <col min="11" max="12" width="15.6640625" style="103" customWidth="1"/>
    <col min="13" max="16384" width="8.88671875" style="103"/>
  </cols>
  <sheetData>
    <row r="1" spans="2:12" ht="42" customHeight="1" x14ac:dyDescent="0.3">
      <c r="B1" s="418" t="s">
        <v>279</v>
      </c>
      <c r="C1" s="418"/>
      <c r="D1" s="418"/>
      <c r="E1" s="418"/>
      <c r="F1" s="418"/>
      <c r="G1" s="418"/>
      <c r="H1" s="418"/>
      <c r="I1" s="418"/>
      <c r="J1" s="418"/>
      <c r="K1" s="418"/>
      <c r="L1" s="418"/>
    </row>
    <row r="2" spans="2:12" ht="15.75" customHeight="1" x14ac:dyDescent="0.3">
      <c r="B2" s="418" t="s">
        <v>12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</row>
    <row r="3" spans="2:12" ht="6.75" customHeight="1" x14ac:dyDescent="0.3">
      <c r="B3" s="419"/>
      <c r="C3" s="419"/>
      <c r="D3" s="419"/>
      <c r="E3" s="404"/>
      <c r="F3" s="404"/>
      <c r="G3" s="404"/>
      <c r="H3" s="404"/>
      <c r="I3" s="404"/>
      <c r="J3" s="409"/>
      <c r="K3" s="409"/>
      <c r="L3" s="82"/>
    </row>
    <row r="4" spans="2:12" ht="18" customHeight="1" x14ac:dyDescent="0.3">
      <c r="B4" s="418" t="s">
        <v>278</v>
      </c>
      <c r="C4" s="418"/>
      <c r="D4" s="418"/>
      <c r="E4" s="418"/>
      <c r="F4" s="418"/>
      <c r="G4" s="418"/>
      <c r="H4" s="418"/>
      <c r="I4" s="418"/>
      <c r="J4" s="418"/>
      <c r="K4" s="418"/>
      <c r="L4" s="418"/>
    </row>
    <row r="5" spans="2:12" ht="18" customHeight="1" x14ac:dyDescent="0.3">
      <c r="B5" s="408"/>
      <c r="C5" s="407"/>
      <c r="D5" s="407"/>
      <c r="E5" s="407"/>
      <c r="F5" s="407"/>
      <c r="G5" s="407"/>
      <c r="H5" s="407"/>
      <c r="I5" s="407"/>
      <c r="J5" s="407"/>
      <c r="K5" s="407"/>
      <c r="L5" s="82"/>
    </row>
    <row r="6" spans="2:12" x14ac:dyDescent="0.3">
      <c r="B6" s="420" t="s">
        <v>277</v>
      </c>
      <c r="C6" s="420"/>
      <c r="D6" s="420"/>
      <c r="E6" s="420"/>
      <c r="F6" s="420"/>
      <c r="G6" s="406"/>
      <c r="H6" s="406"/>
      <c r="I6" s="406"/>
      <c r="J6" s="406"/>
      <c r="K6" s="405"/>
      <c r="L6" s="82"/>
    </row>
    <row r="7" spans="2:12" ht="26.4" x14ac:dyDescent="0.3">
      <c r="B7" s="415" t="s">
        <v>146</v>
      </c>
      <c r="C7" s="416"/>
      <c r="D7" s="416"/>
      <c r="E7" s="416"/>
      <c r="F7" s="417"/>
      <c r="G7" s="401" t="s">
        <v>274</v>
      </c>
      <c r="H7" s="1" t="s">
        <v>273</v>
      </c>
      <c r="I7" s="1" t="s">
        <v>272</v>
      </c>
      <c r="J7" s="401" t="s">
        <v>271</v>
      </c>
      <c r="K7" s="1" t="s">
        <v>270</v>
      </c>
      <c r="L7" s="1" t="s">
        <v>269</v>
      </c>
    </row>
    <row r="8" spans="2:12" s="397" customFormat="1" ht="10.199999999999999" x14ac:dyDescent="0.2">
      <c r="B8" s="410">
        <v>1</v>
      </c>
      <c r="C8" s="410"/>
      <c r="D8" s="410"/>
      <c r="E8" s="410"/>
      <c r="F8" s="411"/>
      <c r="G8" s="400">
        <v>2</v>
      </c>
      <c r="H8" s="399"/>
      <c r="I8" s="399">
        <v>4</v>
      </c>
      <c r="J8" s="399">
        <v>5</v>
      </c>
      <c r="K8" s="399" t="s">
        <v>268</v>
      </c>
      <c r="L8" s="399" t="s">
        <v>267</v>
      </c>
    </row>
    <row r="9" spans="2:12" x14ac:dyDescent="0.3">
      <c r="B9" s="422" t="s">
        <v>0</v>
      </c>
      <c r="C9" s="423"/>
      <c r="D9" s="423"/>
      <c r="E9" s="423"/>
      <c r="F9" s="424"/>
      <c r="G9" s="106">
        <v>514628</v>
      </c>
      <c r="H9" s="106">
        <v>594411</v>
      </c>
      <c r="I9" s="106"/>
      <c r="J9" s="106">
        <v>577887</v>
      </c>
      <c r="K9" s="106">
        <v>112.29</v>
      </c>
      <c r="L9" s="106">
        <v>97.22</v>
      </c>
    </row>
    <row r="10" spans="2:12" x14ac:dyDescent="0.3">
      <c r="B10" s="412" t="s">
        <v>23</v>
      </c>
      <c r="C10" s="421"/>
      <c r="D10" s="421"/>
      <c r="E10" s="421"/>
      <c r="F10" s="425"/>
      <c r="G10" s="21">
        <v>514628</v>
      </c>
      <c r="H10" s="21">
        <v>594411</v>
      </c>
      <c r="I10" s="21"/>
      <c r="J10" s="21">
        <v>577887</v>
      </c>
      <c r="K10" s="21">
        <v>112.29</v>
      </c>
      <c r="L10" s="21">
        <v>97.22</v>
      </c>
    </row>
    <row r="11" spans="2:12" x14ac:dyDescent="0.3">
      <c r="B11" s="426" t="s">
        <v>24</v>
      </c>
      <c r="C11" s="425"/>
      <c r="D11" s="425"/>
      <c r="E11" s="425"/>
      <c r="F11" s="425"/>
      <c r="G11" s="21">
        <v>0</v>
      </c>
      <c r="H11" s="21">
        <v>0</v>
      </c>
      <c r="I11" s="21"/>
      <c r="J11" s="21">
        <v>0</v>
      </c>
      <c r="K11" s="21"/>
      <c r="L11" s="21"/>
    </row>
    <row r="12" spans="2:12" x14ac:dyDescent="0.3">
      <c r="B12" s="22" t="s">
        <v>1</v>
      </c>
      <c r="C12" s="390"/>
      <c r="D12" s="390"/>
      <c r="E12" s="390"/>
      <c r="F12" s="390"/>
      <c r="G12" s="106">
        <v>514628</v>
      </c>
      <c r="H12" s="106">
        <v>594822</v>
      </c>
      <c r="I12" s="106"/>
      <c r="J12" s="106">
        <v>580820</v>
      </c>
      <c r="K12" s="106">
        <v>112.86</v>
      </c>
      <c r="L12" s="106">
        <v>97.64</v>
      </c>
    </row>
    <row r="13" spans="2:12" x14ac:dyDescent="0.3">
      <c r="B13" s="427" t="s">
        <v>25</v>
      </c>
      <c r="C13" s="421"/>
      <c r="D13" s="421"/>
      <c r="E13" s="421"/>
      <c r="F13" s="421"/>
      <c r="G13" s="21">
        <v>496936</v>
      </c>
      <c r="H13" s="21">
        <v>562650</v>
      </c>
      <c r="I13" s="21"/>
      <c r="J13" s="21">
        <v>548654</v>
      </c>
      <c r="K13" s="27">
        <v>110.407</v>
      </c>
      <c r="L13" s="27">
        <v>97.51</v>
      </c>
    </row>
    <row r="14" spans="2:12" x14ac:dyDescent="0.3">
      <c r="B14" s="428" t="s">
        <v>26</v>
      </c>
      <c r="C14" s="425"/>
      <c r="D14" s="425"/>
      <c r="E14" s="425"/>
      <c r="F14" s="425"/>
      <c r="G14" s="28">
        <v>17279</v>
      </c>
      <c r="H14" s="28">
        <v>32172</v>
      </c>
      <c r="I14" s="28"/>
      <c r="J14" s="28">
        <v>32165</v>
      </c>
      <c r="K14" s="27">
        <v>186.15</v>
      </c>
      <c r="L14" s="27">
        <v>99.97</v>
      </c>
    </row>
    <row r="15" spans="2:12" x14ac:dyDescent="0.3">
      <c r="B15" s="429" t="s">
        <v>276</v>
      </c>
      <c r="C15" s="423"/>
      <c r="D15" s="423"/>
      <c r="E15" s="423"/>
      <c r="F15" s="423"/>
      <c r="G15" s="106">
        <v>413</v>
      </c>
      <c r="H15" s="106">
        <v>-411</v>
      </c>
      <c r="I15" s="61"/>
      <c r="J15" s="61">
        <v>-2933</v>
      </c>
      <c r="K15" s="61"/>
      <c r="L15" s="61"/>
    </row>
    <row r="16" spans="2:12" ht="17.399999999999999" x14ac:dyDescent="0.3">
      <c r="B16" s="404"/>
      <c r="C16" s="403"/>
      <c r="D16" s="403"/>
      <c r="E16" s="403"/>
      <c r="F16" s="403"/>
      <c r="G16" s="403"/>
      <c r="H16" s="403"/>
      <c r="I16" s="402"/>
      <c r="J16" s="402"/>
      <c r="K16" s="402"/>
      <c r="L16" s="402"/>
    </row>
    <row r="17" spans="1:43" ht="18" customHeight="1" x14ac:dyDescent="0.3">
      <c r="B17" s="420" t="s">
        <v>275</v>
      </c>
      <c r="C17" s="420"/>
      <c r="D17" s="420"/>
      <c r="E17" s="420"/>
      <c r="F17" s="420"/>
      <c r="G17" s="403"/>
      <c r="H17" s="403"/>
      <c r="I17" s="402"/>
      <c r="J17" s="402"/>
      <c r="K17" s="402"/>
      <c r="L17" s="402"/>
    </row>
    <row r="18" spans="1:43" ht="26.4" x14ac:dyDescent="0.3">
      <c r="B18" s="415" t="s">
        <v>146</v>
      </c>
      <c r="C18" s="416"/>
      <c r="D18" s="416"/>
      <c r="E18" s="416"/>
      <c r="F18" s="417"/>
      <c r="G18" s="401" t="s">
        <v>274</v>
      </c>
      <c r="H18" s="1" t="s">
        <v>273</v>
      </c>
      <c r="I18" s="1" t="s">
        <v>272</v>
      </c>
      <c r="J18" s="401" t="s">
        <v>271</v>
      </c>
      <c r="K18" s="1" t="s">
        <v>270</v>
      </c>
      <c r="L18" s="1" t="s">
        <v>269</v>
      </c>
    </row>
    <row r="19" spans="1:43" s="397" customFormat="1" x14ac:dyDescent="0.3">
      <c r="B19" s="410">
        <v>1</v>
      </c>
      <c r="C19" s="410"/>
      <c r="D19" s="410"/>
      <c r="E19" s="410"/>
      <c r="F19" s="411"/>
      <c r="G19" s="400">
        <v>2</v>
      </c>
      <c r="H19" s="399">
        <v>3</v>
      </c>
      <c r="I19" s="399">
        <v>4</v>
      </c>
      <c r="J19" s="399">
        <v>5</v>
      </c>
      <c r="K19" s="399" t="s">
        <v>268</v>
      </c>
      <c r="L19" s="399" t="s">
        <v>267</v>
      </c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</row>
    <row r="20" spans="1:43" ht="15.75" customHeight="1" x14ac:dyDescent="0.3">
      <c r="A20" s="397"/>
      <c r="B20" s="412" t="s">
        <v>27</v>
      </c>
      <c r="C20" s="413"/>
      <c r="D20" s="413"/>
      <c r="E20" s="413"/>
      <c r="F20" s="414"/>
      <c r="G20" s="28">
        <v>0</v>
      </c>
      <c r="H20" s="28">
        <v>0</v>
      </c>
      <c r="I20" s="28"/>
      <c r="J20" s="28">
        <v>0</v>
      </c>
      <c r="K20" s="28"/>
      <c r="L20" s="28"/>
    </row>
    <row r="21" spans="1:43" x14ac:dyDescent="0.3">
      <c r="A21" s="397"/>
      <c r="B21" s="412" t="s">
        <v>28</v>
      </c>
      <c r="C21" s="421"/>
      <c r="D21" s="421"/>
      <c r="E21" s="421"/>
      <c r="F21" s="421"/>
      <c r="G21" s="28">
        <v>0</v>
      </c>
      <c r="H21" s="28">
        <v>0</v>
      </c>
      <c r="I21" s="28"/>
      <c r="J21" s="28">
        <v>0</v>
      </c>
      <c r="K21" s="28"/>
      <c r="L21" s="28"/>
    </row>
    <row r="22" spans="1:43" s="398" customFormat="1" ht="15" customHeight="1" x14ac:dyDescent="0.3">
      <c r="A22" s="397"/>
      <c r="B22" s="432" t="s">
        <v>266</v>
      </c>
      <c r="C22" s="433"/>
      <c r="D22" s="433"/>
      <c r="E22" s="433"/>
      <c r="F22" s="434"/>
      <c r="G22" s="106"/>
      <c r="H22" s="106"/>
      <c r="I22" s="106"/>
      <c r="J22" s="106"/>
      <c r="K22" s="106"/>
      <c r="L22" s="106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</row>
    <row r="23" spans="1:43" s="398" customFormat="1" ht="15" customHeight="1" x14ac:dyDescent="0.3">
      <c r="A23" s="397"/>
      <c r="B23" s="432" t="s">
        <v>265</v>
      </c>
      <c r="C23" s="433"/>
      <c r="D23" s="433"/>
      <c r="E23" s="433"/>
      <c r="F23" s="434"/>
      <c r="G23" s="106">
        <v>10972.51</v>
      </c>
      <c r="H23" s="106">
        <v>11386</v>
      </c>
      <c r="I23" s="106"/>
      <c r="J23" s="106">
        <v>1020.43</v>
      </c>
      <c r="K23" s="106">
        <v>9.1999999999999993</v>
      </c>
      <c r="L23" s="106">
        <v>8.9</v>
      </c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</row>
    <row r="24" spans="1:43" x14ac:dyDescent="0.3">
      <c r="A24" s="397"/>
      <c r="B24" s="429" t="s">
        <v>264</v>
      </c>
      <c r="C24" s="423"/>
      <c r="D24" s="423"/>
      <c r="E24" s="423"/>
      <c r="F24" s="423"/>
      <c r="G24" s="106">
        <v>11385.95</v>
      </c>
      <c r="H24" s="106">
        <v>11386</v>
      </c>
      <c r="I24" s="106"/>
      <c r="J24" s="106">
        <v>1912</v>
      </c>
      <c r="K24" s="106">
        <v>9.1999999999999993</v>
      </c>
      <c r="L24" s="106">
        <v>9</v>
      </c>
    </row>
    <row r="25" spans="1:43" ht="15.6" x14ac:dyDescent="0.3">
      <c r="B25" s="396"/>
      <c r="C25" s="395"/>
      <c r="D25" s="395"/>
      <c r="E25" s="395"/>
      <c r="F25" s="395"/>
      <c r="G25" s="394"/>
      <c r="H25" s="394"/>
      <c r="I25" s="394"/>
      <c r="J25" s="394"/>
      <c r="K25" s="394"/>
      <c r="L25" s="82"/>
    </row>
    <row r="26" spans="1:43" ht="15.6" x14ac:dyDescent="0.3">
      <c r="B26" s="435" t="s">
        <v>263</v>
      </c>
      <c r="C26" s="435"/>
      <c r="D26" s="435"/>
      <c r="E26" s="435"/>
      <c r="F26" s="435"/>
      <c r="G26" s="435"/>
      <c r="H26" s="435"/>
      <c r="I26" s="435"/>
      <c r="J26" s="435"/>
      <c r="K26" s="435"/>
      <c r="L26" s="435"/>
    </row>
    <row r="27" spans="1:43" ht="15.6" x14ac:dyDescent="0.3">
      <c r="B27" s="393"/>
      <c r="C27" s="392"/>
      <c r="D27" s="392"/>
      <c r="E27" s="392"/>
      <c r="F27" s="392"/>
      <c r="G27" s="391"/>
      <c r="H27" s="391"/>
      <c r="I27" s="391"/>
      <c r="J27" s="391"/>
      <c r="K27" s="391"/>
    </row>
    <row r="28" spans="1:43" ht="15" customHeight="1" x14ac:dyDescent="0.3">
      <c r="B28" s="430" t="s">
        <v>262</v>
      </c>
      <c r="C28" s="430"/>
      <c r="D28" s="430"/>
      <c r="E28" s="430"/>
      <c r="F28" s="430"/>
      <c r="G28" s="430"/>
      <c r="H28" s="430"/>
      <c r="I28" s="430"/>
      <c r="J28" s="430"/>
      <c r="K28" s="430"/>
      <c r="L28" s="430"/>
    </row>
    <row r="29" spans="1:43" x14ac:dyDescent="0.3">
      <c r="B29" s="430" t="s">
        <v>261</v>
      </c>
      <c r="C29" s="430"/>
      <c r="D29" s="430"/>
      <c r="E29" s="430"/>
      <c r="F29" s="430"/>
      <c r="G29" s="430"/>
      <c r="H29" s="430"/>
      <c r="I29" s="430"/>
      <c r="J29" s="430"/>
      <c r="K29" s="430"/>
      <c r="L29" s="430"/>
    </row>
    <row r="30" spans="1:43" ht="15" customHeight="1" x14ac:dyDescent="0.3">
      <c r="B30" s="430" t="s">
        <v>260</v>
      </c>
      <c r="C30" s="430"/>
      <c r="D30" s="430"/>
      <c r="E30" s="430"/>
      <c r="F30" s="430"/>
      <c r="G30" s="430"/>
      <c r="H30" s="430"/>
      <c r="I30" s="430"/>
      <c r="J30" s="430"/>
      <c r="K30" s="430"/>
      <c r="L30" s="430"/>
    </row>
    <row r="31" spans="1:43" ht="36.75" customHeight="1" x14ac:dyDescent="0.3">
      <c r="B31" s="430"/>
      <c r="C31" s="430"/>
      <c r="D31" s="430"/>
      <c r="E31" s="430"/>
      <c r="F31" s="430"/>
      <c r="G31" s="430"/>
      <c r="H31" s="430"/>
      <c r="I31" s="430"/>
      <c r="J31" s="430"/>
      <c r="K31" s="430"/>
      <c r="L31" s="430"/>
    </row>
    <row r="32" spans="1:43" ht="15" customHeight="1" x14ac:dyDescent="0.3">
      <c r="B32" s="431" t="s">
        <v>259</v>
      </c>
      <c r="C32" s="431"/>
      <c r="D32" s="431"/>
      <c r="E32" s="431"/>
      <c r="F32" s="431"/>
      <c r="G32" s="431"/>
      <c r="H32" s="431"/>
      <c r="I32" s="431"/>
      <c r="J32" s="431"/>
      <c r="K32" s="431"/>
      <c r="L32" s="431"/>
    </row>
    <row r="33" spans="2:12" x14ac:dyDescent="0.3">
      <c r="B33" s="431"/>
      <c r="C33" s="431"/>
      <c r="D33" s="431"/>
      <c r="E33" s="431"/>
      <c r="F33" s="431"/>
      <c r="G33" s="431"/>
      <c r="H33" s="431"/>
      <c r="I33" s="431"/>
      <c r="J33" s="431"/>
      <c r="K33" s="431"/>
      <c r="L33" s="431"/>
    </row>
  </sheetData>
  <mergeCells count="26">
    <mergeCell ref="B30:L31"/>
    <mergeCell ref="B32:L33"/>
    <mergeCell ref="B22:F22"/>
    <mergeCell ref="B23:F23"/>
    <mergeCell ref="B24:F24"/>
    <mergeCell ref="B26:L26"/>
    <mergeCell ref="B28:L28"/>
    <mergeCell ref="B29:L29"/>
    <mergeCell ref="B21:F21"/>
    <mergeCell ref="B8:F8"/>
    <mergeCell ref="B9:F9"/>
    <mergeCell ref="B10:F10"/>
    <mergeCell ref="B11:F11"/>
    <mergeCell ref="B13:F13"/>
    <mergeCell ref="B14:F14"/>
    <mergeCell ref="B15:F15"/>
    <mergeCell ref="B17:F17"/>
    <mergeCell ref="B18:F18"/>
    <mergeCell ref="B19:F19"/>
    <mergeCell ref="B20:F20"/>
    <mergeCell ref="B7:F7"/>
    <mergeCell ref="B1:L1"/>
    <mergeCell ref="B2:L2"/>
    <mergeCell ref="B3:D3"/>
    <mergeCell ref="B4:L4"/>
    <mergeCell ref="B6:F6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5"/>
  <sheetViews>
    <sheetView workbookViewId="0">
      <selection activeCell="I46" sqref="I46"/>
    </sheetView>
  </sheetViews>
  <sheetFormatPr defaultRowHeight="14.4" x14ac:dyDescent="0.3"/>
  <cols>
    <col min="1" max="1" width="5.109375" customWidth="1"/>
    <col min="2" max="2" width="3.44140625" customWidth="1"/>
    <col min="3" max="3" width="4.88671875" customWidth="1"/>
    <col min="4" max="4" width="16.88671875" customWidth="1"/>
    <col min="5" max="5" width="31.88671875" customWidth="1"/>
    <col min="6" max="7" width="25.33203125" customWidth="1"/>
    <col min="8" max="8" width="0.109375" customWidth="1"/>
    <col min="9" max="9" width="23.88671875" customWidth="1"/>
    <col min="10" max="10" width="12.6640625" customWidth="1"/>
    <col min="11" max="11" width="11.77734375" customWidth="1"/>
  </cols>
  <sheetData>
    <row r="1" spans="1:11" ht="42" customHeight="1" x14ac:dyDescent="0.3">
      <c r="A1" s="436"/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11" ht="18" customHeight="1" x14ac:dyDescent="0.3">
      <c r="A2" s="2"/>
      <c r="B2" s="2"/>
      <c r="C2" s="2"/>
      <c r="D2" s="2"/>
      <c r="E2" s="2"/>
      <c r="F2" s="2"/>
      <c r="G2" s="2"/>
      <c r="H2" s="2"/>
      <c r="I2" s="17"/>
    </row>
    <row r="3" spans="1:11" ht="15.75" customHeight="1" x14ac:dyDescent="0.3">
      <c r="A3" s="436" t="s">
        <v>12</v>
      </c>
      <c r="B3" s="436"/>
      <c r="C3" s="436"/>
      <c r="D3" s="436"/>
      <c r="E3" s="436"/>
      <c r="F3" s="436"/>
      <c r="G3" s="436"/>
      <c r="H3" s="436"/>
      <c r="I3" s="86"/>
    </row>
    <row r="4" spans="1:11" ht="17.399999999999999" x14ac:dyDescent="0.3">
      <c r="A4" s="2"/>
      <c r="B4" s="2"/>
      <c r="C4" s="2"/>
      <c r="D4" s="2"/>
      <c r="E4" s="2"/>
      <c r="F4" s="2"/>
      <c r="G4" s="3"/>
      <c r="H4" s="3"/>
      <c r="I4" s="3"/>
    </row>
    <row r="5" spans="1:11" ht="18" customHeight="1" x14ac:dyDescent="0.3">
      <c r="A5" s="436" t="s">
        <v>123</v>
      </c>
      <c r="B5" s="436"/>
      <c r="C5" s="436"/>
      <c r="D5" s="436"/>
      <c r="E5" s="436"/>
      <c r="F5" s="436"/>
      <c r="G5" s="436"/>
      <c r="H5" s="436"/>
      <c r="I5" s="86"/>
    </row>
    <row r="6" spans="1:11" ht="17.399999999999999" x14ac:dyDescent="0.3">
      <c r="A6" s="2"/>
      <c r="B6" s="2"/>
      <c r="C6" s="2"/>
      <c r="D6" s="2"/>
      <c r="E6" s="2"/>
      <c r="F6" s="2"/>
      <c r="G6" s="3"/>
      <c r="H6" s="3"/>
      <c r="I6" s="3"/>
    </row>
    <row r="7" spans="1:11" ht="15.75" customHeight="1" x14ac:dyDescent="0.3">
      <c r="A7" s="436" t="s">
        <v>220</v>
      </c>
      <c r="B7" s="436"/>
      <c r="C7" s="436"/>
      <c r="D7" s="436"/>
      <c r="E7" s="436"/>
      <c r="F7" s="436"/>
      <c r="G7" s="436"/>
      <c r="H7" s="436"/>
      <c r="I7" s="86"/>
    </row>
    <row r="8" spans="1:11" ht="17.399999999999999" x14ac:dyDescent="0.3">
      <c r="A8" s="2"/>
      <c r="B8" s="2"/>
      <c r="C8" s="2"/>
      <c r="D8" s="2"/>
      <c r="E8" s="2"/>
      <c r="F8" s="2"/>
      <c r="G8" s="3"/>
      <c r="H8" s="3"/>
      <c r="I8" s="3"/>
    </row>
    <row r="9" spans="1:11" ht="211.2" x14ac:dyDescent="0.3">
      <c r="B9" s="102"/>
      <c r="C9" s="102"/>
      <c r="D9" s="102"/>
      <c r="E9" s="101" t="s">
        <v>146</v>
      </c>
      <c r="F9" s="1" t="s">
        <v>147</v>
      </c>
      <c r="G9" s="1" t="s">
        <v>148</v>
      </c>
      <c r="H9" s="1" t="s">
        <v>149</v>
      </c>
      <c r="I9" s="101" t="s">
        <v>150</v>
      </c>
      <c r="J9" s="119" t="s">
        <v>211</v>
      </c>
      <c r="K9" s="119" t="s">
        <v>212</v>
      </c>
    </row>
    <row r="10" spans="1:11" x14ac:dyDescent="0.3">
      <c r="A10" s="84"/>
      <c r="B10" s="85"/>
      <c r="C10" s="87"/>
      <c r="D10" s="127">
        <v>1</v>
      </c>
      <c r="E10" s="128"/>
      <c r="F10" s="81">
        <v>2</v>
      </c>
      <c r="G10" s="81">
        <v>3</v>
      </c>
      <c r="H10" s="81">
        <v>4</v>
      </c>
      <c r="I10" s="129">
        <v>5</v>
      </c>
      <c r="J10" s="130">
        <v>6</v>
      </c>
      <c r="K10" s="130">
        <v>7</v>
      </c>
    </row>
    <row r="11" spans="1:11" ht="15.75" customHeight="1" x14ac:dyDescent="0.3">
      <c r="A11" s="94"/>
      <c r="B11" s="94"/>
      <c r="C11" s="94"/>
      <c r="D11" s="59"/>
      <c r="E11" s="144" t="s">
        <v>151</v>
      </c>
      <c r="F11" s="60">
        <f>SUM(F12+F35)</f>
        <v>513769.239</v>
      </c>
      <c r="G11" s="60">
        <f>SUM(G12)</f>
        <v>594410.57000000007</v>
      </c>
      <c r="H11" s="60">
        <f t="shared" ref="H11:I11" si="0">SUM(H12)</f>
        <v>0</v>
      </c>
      <c r="I11" s="60">
        <f t="shared" si="0"/>
        <v>577887</v>
      </c>
      <c r="J11" s="132">
        <f>SUM(I11/F11*100)</f>
        <v>112.47987542516145</v>
      </c>
      <c r="K11" s="132" t="e">
        <f>SUM(I11/H11*100)</f>
        <v>#DIV/0!</v>
      </c>
    </row>
    <row r="12" spans="1:11" x14ac:dyDescent="0.3">
      <c r="A12" s="134">
        <v>6</v>
      </c>
      <c r="B12" s="134"/>
      <c r="C12" s="134"/>
      <c r="D12" s="135"/>
      <c r="E12" s="143" t="s">
        <v>4</v>
      </c>
      <c r="F12" s="136">
        <f>SUM(F13+F19+F25+F31+I22)</f>
        <v>513769.239</v>
      </c>
      <c r="G12" s="136">
        <f>SUM(G13+G19+G25+G31+G39)</f>
        <v>594410.57000000007</v>
      </c>
      <c r="H12" s="136">
        <f t="shared" ref="H12:I12" si="1">SUM(H13+H19+H25+H31)</f>
        <v>0</v>
      </c>
      <c r="I12" s="136">
        <v>577887</v>
      </c>
      <c r="J12" s="131">
        <f t="shared" ref="J12:J41" si="2">SUM(I12/F12*100)</f>
        <v>112.47987542516145</v>
      </c>
      <c r="K12" s="131" t="e">
        <f t="shared" ref="K12:K41" si="3">SUM(I12/H12*100)</f>
        <v>#DIV/0!</v>
      </c>
    </row>
    <row r="13" spans="1:11" ht="27" x14ac:dyDescent="0.3">
      <c r="A13" s="89"/>
      <c r="B13" s="90">
        <v>63</v>
      </c>
      <c r="C13" s="90"/>
      <c r="D13" s="91"/>
      <c r="E13" s="120" t="s">
        <v>19</v>
      </c>
      <c r="F13" s="92">
        <f>SUM(F14+F16)</f>
        <v>384483.41</v>
      </c>
      <c r="G13" s="92">
        <f t="shared" ref="G13:I13" si="4">SUM(G14+G16)</f>
        <v>424095</v>
      </c>
      <c r="H13" s="92">
        <f t="shared" si="4"/>
        <v>0</v>
      </c>
      <c r="I13" s="92">
        <f t="shared" si="4"/>
        <v>420854.46</v>
      </c>
      <c r="J13" s="138">
        <f t="shared" si="2"/>
        <v>109.45971895120262</v>
      </c>
      <c r="K13" s="138" t="e">
        <f t="shared" si="3"/>
        <v>#DIV/0!</v>
      </c>
    </row>
    <row r="14" spans="1:11" ht="27" x14ac:dyDescent="0.3">
      <c r="A14" s="36"/>
      <c r="B14" s="93"/>
      <c r="C14" s="93">
        <v>634</v>
      </c>
      <c r="D14" s="48"/>
      <c r="E14" s="121" t="s">
        <v>152</v>
      </c>
      <c r="F14" s="49">
        <f>SUM(F15)</f>
        <v>0</v>
      </c>
      <c r="G14" s="49">
        <f t="shared" ref="G14:I14" si="5">SUM(G15)</f>
        <v>0</v>
      </c>
      <c r="H14" s="49">
        <f t="shared" si="5"/>
        <v>0</v>
      </c>
      <c r="I14" s="49">
        <f t="shared" si="5"/>
        <v>0</v>
      </c>
      <c r="J14" s="139" t="e">
        <f t="shared" si="2"/>
        <v>#DIV/0!</v>
      </c>
      <c r="K14" s="139" t="e">
        <f t="shared" si="3"/>
        <v>#DIV/0!</v>
      </c>
    </row>
    <row r="15" spans="1:11" ht="27" x14ac:dyDescent="0.3">
      <c r="A15" s="7"/>
      <c r="B15" s="11"/>
      <c r="C15" s="11"/>
      <c r="D15" s="111">
        <v>6341</v>
      </c>
      <c r="E15" s="122" t="s">
        <v>153</v>
      </c>
      <c r="F15" s="104"/>
      <c r="G15" s="104"/>
      <c r="H15" s="104"/>
      <c r="I15" s="115"/>
      <c r="J15" s="142" t="e">
        <f t="shared" si="2"/>
        <v>#DIV/0!</v>
      </c>
      <c r="K15" s="142" t="e">
        <f t="shared" si="3"/>
        <v>#DIV/0!</v>
      </c>
    </row>
    <row r="16" spans="1:11" ht="27" x14ac:dyDescent="0.3">
      <c r="A16" s="97"/>
      <c r="B16" s="98"/>
      <c r="C16" s="98">
        <v>636</v>
      </c>
      <c r="D16" s="113"/>
      <c r="E16" s="121" t="s">
        <v>129</v>
      </c>
      <c r="F16" s="49">
        <f>SUM(F17+F18)</f>
        <v>384483.41</v>
      </c>
      <c r="G16" s="49">
        <f t="shared" ref="G16:I16" si="6">SUM(G17+G18)</f>
        <v>424095</v>
      </c>
      <c r="H16" s="49">
        <f t="shared" si="6"/>
        <v>0</v>
      </c>
      <c r="I16" s="49">
        <f t="shared" si="6"/>
        <v>420854.46</v>
      </c>
      <c r="J16" s="139">
        <f t="shared" si="2"/>
        <v>109.45971895120262</v>
      </c>
      <c r="K16" s="139" t="e">
        <f t="shared" si="3"/>
        <v>#DIV/0!</v>
      </c>
    </row>
    <row r="17" spans="1:11" ht="40.200000000000003" x14ac:dyDescent="0.3">
      <c r="A17" s="105"/>
      <c r="B17" s="29"/>
      <c r="C17" s="29"/>
      <c r="D17" s="111">
        <v>6361</v>
      </c>
      <c r="E17" s="122" t="s">
        <v>154</v>
      </c>
      <c r="F17" s="104">
        <v>384483.41</v>
      </c>
      <c r="G17" s="104">
        <v>424095</v>
      </c>
      <c r="H17" s="104"/>
      <c r="I17" s="115">
        <v>420854.46</v>
      </c>
      <c r="J17" s="142">
        <f t="shared" si="2"/>
        <v>109.45971895120262</v>
      </c>
      <c r="K17" s="142" t="e">
        <f t="shared" si="3"/>
        <v>#DIV/0!</v>
      </c>
    </row>
    <row r="18" spans="1:11" ht="40.200000000000003" x14ac:dyDescent="0.3">
      <c r="A18" s="105"/>
      <c r="B18" s="29"/>
      <c r="C18" s="30"/>
      <c r="D18" s="111">
        <v>6362</v>
      </c>
      <c r="E18" s="122" t="s">
        <v>155</v>
      </c>
      <c r="F18" s="104"/>
      <c r="G18" s="104"/>
      <c r="H18" s="104"/>
      <c r="I18" s="115"/>
      <c r="J18" s="142" t="e">
        <f t="shared" si="2"/>
        <v>#DIV/0!</v>
      </c>
      <c r="K18" s="142" t="e">
        <f t="shared" si="3"/>
        <v>#DIV/0!</v>
      </c>
    </row>
    <row r="19" spans="1:11" x14ac:dyDescent="0.3">
      <c r="A19" s="95"/>
      <c r="B19" s="96">
        <v>64</v>
      </c>
      <c r="C19" s="100"/>
      <c r="D19" s="112"/>
      <c r="E19" s="120" t="s">
        <v>42</v>
      </c>
      <c r="F19" s="92">
        <f>SUM(F20)</f>
        <v>0.01</v>
      </c>
      <c r="G19" s="92">
        <f t="shared" ref="G19:I19" si="7">SUM(G20)</f>
        <v>0</v>
      </c>
      <c r="H19" s="92">
        <f t="shared" si="7"/>
        <v>0</v>
      </c>
      <c r="I19" s="92">
        <f t="shared" si="7"/>
        <v>0</v>
      </c>
      <c r="J19" s="138">
        <f t="shared" si="2"/>
        <v>0</v>
      </c>
      <c r="K19" s="138" t="e">
        <f t="shared" si="3"/>
        <v>#DIV/0!</v>
      </c>
    </row>
    <row r="20" spans="1:11" x14ac:dyDescent="0.3">
      <c r="A20" s="97"/>
      <c r="B20" s="98"/>
      <c r="C20" s="99">
        <v>641</v>
      </c>
      <c r="D20" s="113"/>
      <c r="E20" s="121" t="s">
        <v>130</v>
      </c>
      <c r="F20" s="49">
        <f>SUM(F21)</f>
        <v>0.01</v>
      </c>
      <c r="G20" s="49">
        <f t="shared" ref="G20:I20" si="8">SUM(G21)</f>
        <v>0</v>
      </c>
      <c r="H20" s="49">
        <f t="shared" si="8"/>
        <v>0</v>
      </c>
      <c r="I20" s="49">
        <f t="shared" si="8"/>
        <v>0</v>
      </c>
      <c r="J20" s="139">
        <f t="shared" si="2"/>
        <v>0</v>
      </c>
      <c r="K20" s="139" t="e">
        <f t="shared" si="3"/>
        <v>#DIV/0!</v>
      </c>
    </row>
    <row r="21" spans="1:11" ht="27" x14ac:dyDescent="0.3">
      <c r="A21" s="105"/>
      <c r="B21" s="29"/>
      <c r="C21" s="30"/>
      <c r="D21" s="111">
        <v>6413</v>
      </c>
      <c r="E21" s="122" t="s">
        <v>131</v>
      </c>
      <c r="F21" s="104">
        <v>0.01</v>
      </c>
      <c r="G21" s="104"/>
      <c r="H21" s="104"/>
      <c r="I21" s="115"/>
      <c r="J21" s="142">
        <f t="shared" si="2"/>
        <v>0</v>
      </c>
      <c r="K21" s="142" t="e">
        <f t="shared" si="3"/>
        <v>#DIV/0!</v>
      </c>
    </row>
    <row r="22" spans="1:11" ht="40.200000000000003" x14ac:dyDescent="0.3">
      <c r="A22" s="95"/>
      <c r="B22" s="96">
        <v>65</v>
      </c>
      <c r="C22" s="100"/>
      <c r="D22" s="112"/>
      <c r="E22" s="120" t="s">
        <v>41</v>
      </c>
      <c r="F22" s="92">
        <f>SUM(F23)</f>
        <v>1376.94</v>
      </c>
      <c r="G22" s="92">
        <f t="shared" ref="G22:I22" si="9">SUM(G23)</f>
        <v>0</v>
      </c>
      <c r="H22" s="92">
        <f t="shared" si="9"/>
        <v>0</v>
      </c>
      <c r="I22" s="92">
        <f t="shared" si="9"/>
        <v>518.49</v>
      </c>
      <c r="J22" s="138">
        <f t="shared" si="2"/>
        <v>37.655235522244979</v>
      </c>
      <c r="K22" s="138" t="e">
        <f t="shared" si="3"/>
        <v>#DIV/0!</v>
      </c>
    </row>
    <row r="23" spans="1:11" x14ac:dyDescent="0.3">
      <c r="A23" s="97"/>
      <c r="B23" s="98"/>
      <c r="C23" s="99">
        <v>652</v>
      </c>
      <c r="D23" s="113"/>
      <c r="E23" s="121" t="s">
        <v>132</v>
      </c>
      <c r="F23" s="49">
        <f>SUM(F24)</f>
        <v>1376.94</v>
      </c>
      <c r="G23" s="49">
        <f t="shared" ref="G23:I23" si="10">SUM(G24)</f>
        <v>0</v>
      </c>
      <c r="H23" s="49">
        <f t="shared" si="10"/>
        <v>0</v>
      </c>
      <c r="I23" s="49">
        <f t="shared" si="10"/>
        <v>518.49</v>
      </c>
      <c r="J23" s="139">
        <f t="shared" si="2"/>
        <v>37.655235522244979</v>
      </c>
      <c r="K23" s="139" t="e">
        <f t="shared" si="3"/>
        <v>#DIV/0!</v>
      </c>
    </row>
    <row r="24" spans="1:11" x14ac:dyDescent="0.3">
      <c r="A24" s="105"/>
      <c r="B24" s="29"/>
      <c r="C24" s="30"/>
      <c r="D24" s="111">
        <v>6526</v>
      </c>
      <c r="E24" s="122" t="s">
        <v>133</v>
      </c>
      <c r="F24" s="104">
        <v>1376.94</v>
      </c>
      <c r="G24" s="104"/>
      <c r="H24" s="104"/>
      <c r="I24" s="115">
        <v>518.49</v>
      </c>
      <c r="J24" s="142">
        <f t="shared" si="2"/>
        <v>37.655235522244979</v>
      </c>
      <c r="K24" s="142" t="e">
        <f t="shared" si="3"/>
        <v>#DIV/0!</v>
      </c>
    </row>
    <row r="25" spans="1:11" ht="53.4" x14ac:dyDescent="0.3">
      <c r="A25" s="166"/>
      <c r="B25" s="166">
        <v>66</v>
      </c>
      <c r="C25" s="89"/>
      <c r="D25" s="167"/>
      <c r="E25" s="168" t="s">
        <v>213</v>
      </c>
      <c r="F25" s="126">
        <f>SUM(F26+F28)</f>
        <v>9077.1290000000008</v>
      </c>
      <c r="G25" s="126">
        <f t="shared" ref="G25:I25" si="11">SUM(G26+G28)</f>
        <v>12569</v>
      </c>
      <c r="H25" s="126">
        <f t="shared" si="11"/>
        <v>0</v>
      </c>
      <c r="I25" s="126">
        <f t="shared" si="11"/>
        <v>10152.49</v>
      </c>
      <c r="J25" s="138">
        <f t="shared" si="2"/>
        <v>111.84692869298209</v>
      </c>
      <c r="K25" s="138" t="e">
        <f t="shared" si="3"/>
        <v>#DIV/0!</v>
      </c>
    </row>
    <row r="26" spans="1:11" ht="27" x14ac:dyDescent="0.3">
      <c r="A26" s="39"/>
      <c r="B26" s="40"/>
      <c r="C26" s="66">
        <v>661</v>
      </c>
      <c r="D26" s="113">
        <v>661</v>
      </c>
      <c r="E26" s="121" t="s">
        <v>144</v>
      </c>
      <c r="F26" s="49">
        <f>SUM(F27)</f>
        <v>0</v>
      </c>
      <c r="G26" s="49">
        <f t="shared" ref="G26:I26" si="12">SUM(G27)</f>
        <v>0</v>
      </c>
      <c r="H26" s="49">
        <f t="shared" si="12"/>
        <v>0</v>
      </c>
      <c r="I26" s="49">
        <f t="shared" si="12"/>
        <v>0</v>
      </c>
      <c r="J26" s="139" t="e">
        <f t="shared" si="2"/>
        <v>#DIV/0!</v>
      </c>
      <c r="K26" s="139" t="e">
        <f t="shared" si="3"/>
        <v>#DIV/0!</v>
      </c>
    </row>
    <row r="27" spans="1:11" x14ac:dyDescent="0.3">
      <c r="A27" s="11"/>
      <c r="B27" s="11"/>
      <c r="C27" s="19"/>
      <c r="D27" s="111">
        <v>6615</v>
      </c>
      <c r="E27" s="122" t="s">
        <v>145</v>
      </c>
      <c r="F27" s="104"/>
      <c r="G27" s="104"/>
      <c r="H27" s="6"/>
      <c r="I27" s="116"/>
      <c r="J27" s="142" t="e">
        <f t="shared" si="2"/>
        <v>#DIV/0!</v>
      </c>
      <c r="K27" s="142" t="e">
        <f t="shared" si="3"/>
        <v>#DIV/0!</v>
      </c>
    </row>
    <row r="28" spans="1:11" ht="40.200000000000003" x14ac:dyDescent="0.3">
      <c r="A28" s="182"/>
      <c r="B28" s="139"/>
      <c r="C28" s="139">
        <v>663</v>
      </c>
      <c r="D28" s="160"/>
      <c r="E28" s="244" t="s">
        <v>156</v>
      </c>
      <c r="F28" s="158">
        <f>SUM(F29+F30)</f>
        <v>9077.1290000000008</v>
      </c>
      <c r="G28" s="158">
        <f t="shared" ref="G28:I28" si="13">SUM(G29+G30)</f>
        <v>12569</v>
      </c>
      <c r="H28" s="158">
        <f t="shared" si="13"/>
        <v>0</v>
      </c>
      <c r="I28" s="158">
        <f t="shared" si="13"/>
        <v>10152.49</v>
      </c>
      <c r="J28" s="139">
        <f t="shared" si="2"/>
        <v>111.84692869298209</v>
      </c>
      <c r="K28" s="139" t="e">
        <f t="shared" si="3"/>
        <v>#DIV/0!</v>
      </c>
    </row>
    <row r="29" spans="1:11" x14ac:dyDescent="0.3">
      <c r="A29" s="103"/>
      <c r="B29" s="108"/>
      <c r="C29" s="108"/>
      <c r="D29" s="159">
        <v>6631</v>
      </c>
      <c r="E29" s="245" t="s">
        <v>157</v>
      </c>
      <c r="F29" s="110">
        <v>9077.1290000000008</v>
      </c>
      <c r="G29" s="110">
        <v>12569</v>
      </c>
      <c r="H29" s="110"/>
      <c r="I29" s="110">
        <v>10152.49</v>
      </c>
      <c r="J29" s="142">
        <f t="shared" si="2"/>
        <v>111.84692869298209</v>
      </c>
      <c r="K29" s="142" t="e">
        <f t="shared" si="3"/>
        <v>#DIV/0!</v>
      </c>
    </row>
    <row r="30" spans="1:11" s="103" customFormat="1" x14ac:dyDescent="0.3">
      <c r="A30" s="183"/>
      <c r="B30" s="108"/>
      <c r="C30" s="108"/>
      <c r="D30" s="125">
        <v>6632</v>
      </c>
      <c r="E30" s="245" t="s">
        <v>214</v>
      </c>
      <c r="F30" s="110"/>
      <c r="G30" s="110"/>
      <c r="H30" s="110"/>
      <c r="I30" s="110"/>
      <c r="J30" s="142" t="e">
        <f t="shared" si="2"/>
        <v>#DIV/0!</v>
      </c>
      <c r="K30" s="142" t="e">
        <f t="shared" si="3"/>
        <v>#DIV/0!</v>
      </c>
    </row>
    <row r="31" spans="1:11" ht="41.4" customHeight="1" x14ac:dyDescent="0.3">
      <c r="A31" s="184"/>
      <c r="B31" s="164">
        <v>67</v>
      </c>
      <c r="C31" s="164"/>
      <c r="D31" s="164"/>
      <c r="E31" s="246" t="s">
        <v>158</v>
      </c>
      <c r="F31" s="190">
        <f>SUM(F32)</f>
        <v>119690.20000000001</v>
      </c>
      <c r="G31" s="190">
        <f t="shared" ref="G31:I31" si="14">SUM(G32)</f>
        <v>146361.57</v>
      </c>
      <c r="H31" s="190">
        <f t="shared" si="14"/>
        <v>0</v>
      </c>
      <c r="I31" s="190">
        <f t="shared" si="14"/>
        <v>146361.57</v>
      </c>
      <c r="J31" s="138">
        <f t="shared" si="2"/>
        <v>122.28367067646306</v>
      </c>
      <c r="K31" s="138" t="e">
        <f t="shared" si="3"/>
        <v>#DIV/0!</v>
      </c>
    </row>
    <row r="32" spans="1:11" ht="39.6" x14ac:dyDescent="0.3">
      <c r="A32" s="185"/>
      <c r="B32" s="165"/>
      <c r="C32" s="169">
        <v>671</v>
      </c>
      <c r="D32" s="169"/>
      <c r="E32" s="211" t="s">
        <v>159</v>
      </c>
      <c r="F32" s="191">
        <f>SUM(F33+F34)</f>
        <v>119690.20000000001</v>
      </c>
      <c r="G32" s="191">
        <f t="shared" ref="G32:I32" si="15">SUM(G33+G34)</f>
        <v>146361.57</v>
      </c>
      <c r="H32" s="191">
        <f t="shared" si="15"/>
        <v>0</v>
      </c>
      <c r="I32" s="191">
        <f t="shared" si="15"/>
        <v>146361.57</v>
      </c>
      <c r="J32" s="139">
        <f t="shared" si="2"/>
        <v>122.28367067646306</v>
      </c>
      <c r="K32" s="139" t="e">
        <f t="shared" si="3"/>
        <v>#DIV/0!</v>
      </c>
    </row>
    <row r="33" spans="1:11" ht="26.4" x14ac:dyDescent="0.3">
      <c r="A33" s="1"/>
      <c r="B33" s="88"/>
      <c r="C33" s="88"/>
      <c r="D33" s="73">
        <v>6711</v>
      </c>
      <c r="E33" s="124" t="s">
        <v>160</v>
      </c>
      <c r="F33" s="379">
        <v>107816.49</v>
      </c>
      <c r="G33" s="379">
        <v>120477.39</v>
      </c>
      <c r="H33" s="81"/>
      <c r="I33" s="380">
        <v>120477.39</v>
      </c>
      <c r="J33" s="142">
        <f t="shared" si="2"/>
        <v>111.74300888481901</v>
      </c>
      <c r="K33" s="142" t="e">
        <f t="shared" si="3"/>
        <v>#DIV/0!</v>
      </c>
    </row>
    <row r="34" spans="1:11" s="103" customFormat="1" ht="26.4" x14ac:dyDescent="0.3">
      <c r="A34" s="1"/>
      <c r="B34" s="88"/>
      <c r="C34" s="88"/>
      <c r="D34" s="73">
        <v>6712</v>
      </c>
      <c r="E34" s="124" t="s">
        <v>215</v>
      </c>
      <c r="F34" s="379">
        <v>11873.71</v>
      </c>
      <c r="G34" s="379">
        <v>25884.18</v>
      </c>
      <c r="H34" s="81"/>
      <c r="I34" s="380">
        <v>25884.18</v>
      </c>
      <c r="J34" s="142">
        <f t="shared" si="2"/>
        <v>217.99572332489174</v>
      </c>
      <c r="K34" s="142" t="e">
        <f t="shared" si="3"/>
        <v>#DIV/0!</v>
      </c>
    </row>
    <row r="35" spans="1:11" ht="26.4" x14ac:dyDescent="0.3">
      <c r="A35" s="42">
        <v>7</v>
      </c>
      <c r="B35" s="43"/>
      <c r="C35" s="43"/>
      <c r="D35" s="43"/>
      <c r="E35" s="209" t="s">
        <v>5</v>
      </c>
      <c r="F35" s="186">
        <f>SUM(F37)</f>
        <v>0</v>
      </c>
      <c r="G35" s="187"/>
      <c r="H35" s="187"/>
      <c r="I35" s="188"/>
      <c r="J35" s="131" t="e">
        <f t="shared" si="2"/>
        <v>#DIV/0!</v>
      </c>
      <c r="K35" s="131" t="e">
        <f t="shared" si="3"/>
        <v>#DIV/0!</v>
      </c>
    </row>
    <row r="36" spans="1:11" ht="26.4" x14ac:dyDescent="0.3">
      <c r="A36" s="16"/>
      <c r="B36" s="170">
        <v>72</v>
      </c>
      <c r="C36" s="171"/>
      <c r="D36" s="170"/>
      <c r="E36" s="172" t="s">
        <v>18</v>
      </c>
      <c r="F36" s="189">
        <f>SUM(F37)</f>
        <v>0</v>
      </c>
      <c r="G36" s="189">
        <f t="shared" ref="G36:I36" si="16">SUM(G37)</f>
        <v>0</v>
      </c>
      <c r="H36" s="189">
        <f t="shared" si="16"/>
        <v>0</v>
      </c>
      <c r="I36" s="189">
        <f t="shared" si="16"/>
        <v>0</v>
      </c>
      <c r="J36" s="138" t="e">
        <f t="shared" si="2"/>
        <v>#DIV/0!</v>
      </c>
      <c r="K36" s="138" t="e">
        <f t="shared" si="3"/>
        <v>#DIV/0!</v>
      </c>
    </row>
    <row r="37" spans="1:11" ht="15.75" customHeight="1" x14ac:dyDescent="0.3">
      <c r="A37" s="36"/>
      <c r="B37" s="36"/>
      <c r="C37" s="93">
        <v>721</v>
      </c>
      <c r="D37" s="114"/>
      <c r="E37" s="123" t="s">
        <v>161</v>
      </c>
      <c r="F37" s="38">
        <f>SUM(F38)</f>
        <v>0</v>
      </c>
      <c r="G37" s="38"/>
      <c r="H37" s="38"/>
      <c r="I37" s="38"/>
      <c r="J37" s="139" t="e">
        <f t="shared" si="2"/>
        <v>#DIV/0!</v>
      </c>
      <c r="K37" s="139" t="e">
        <f t="shared" si="3"/>
        <v>#DIV/0!</v>
      </c>
    </row>
    <row r="38" spans="1:11" ht="15.75" customHeight="1" x14ac:dyDescent="0.3">
      <c r="A38" s="7"/>
      <c r="B38" s="11"/>
      <c r="C38" s="11"/>
      <c r="D38" s="111">
        <v>7211</v>
      </c>
      <c r="E38" s="122" t="s">
        <v>162</v>
      </c>
      <c r="F38" s="104"/>
      <c r="G38" s="104"/>
      <c r="H38" s="104"/>
      <c r="I38" s="115"/>
      <c r="J38" s="142" t="e">
        <f t="shared" si="2"/>
        <v>#DIV/0!</v>
      </c>
      <c r="K38" s="142" t="e">
        <f t="shared" si="3"/>
        <v>#DIV/0!</v>
      </c>
    </row>
    <row r="39" spans="1:11" x14ac:dyDescent="0.3">
      <c r="A39" s="105">
        <v>9</v>
      </c>
      <c r="B39" s="105"/>
      <c r="C39" s="105"/>
      <c r="D39" s="111" t="s">
        <v>163</v>
      </c>
      <c r="E39" s="122" t="s">
        <v>252</v>
      </c>
      <c r="F39" s="104"/>
      <c r="G39" s="104">
        <v>11385</v>
      </c>
      <c r="H39" s="104"/>
      <c r="I39" s="115"/>
      <c r="J39" s="142" t="e">
        <f t="shared" si="2"/>
        <v>#DIV/0!</v>
      </c>
      <c r="K39" s="142" t="e">
        <f t="shared" si="3"/>
        <v>#DIV/0!</v>
      </c>
    </row>
    <row r="40" spans="1:11" x14ac:dyDescent="0.3">
      <c r="A40" s="105"/>
      <c r="B40" s="105"/>
      <c r="C40" s="105"/>
      <c r="D40" s="111"/>
      <c r="E40" s="122"/>
      <c r="F40" s="104"/>
      <c r="G40" s="104"/>
      <c r="H40" s="104"/>
      <c r="I40" s="115"/>
      <c r="J40" s="142" t="e">
        <f t="shared" si="2"/>
        <v>#DIV/0!</v>
      </c>
      <c r="K40" s="142" t="e">
        <f t="shared" si="3"/>
        <v>#DIV/0!</v>
      </c>
    </row>
    <row r="41" spans="1:11" x14ac:dyDescent="0.3">
      <c r="A41" s="105"/>
      <c r="B41" s="29"/>
      <c r="C41" s="30"/>
      <c r="D41" s="111"/>
      <c r="E41" s="122"/>
      <c r="F41" s="104"/>
      <c r="G41" s="104"/>
      <c r="H41" s="104"/>
      <c r="I41" s="115"/>
      <c r="J41" s="142" t="e">
        <f t="shared" si="2"/>
        <v>#DIV/0!</v>
      </c>
      <c r="K41" s="142" t="e">
        <f t="shared" si="3"/>
        <v>#DIV/0!</v>
      </c>
    </row>
    <row r="42" spans="1:11" ht="40.200000000000003" x14ac:dyDescent="0.3">
      <c r="A42" s="107"/>
      <c r="B42" s="150"/>
      <c r="C42" s="151"/>
      <c r="D42" s="152"/>
      <c r="E42" s="140" t="s">
        <v>146</v>
      </c>
      <c r="F42" s="140" t="s">
        <v>147</v>
      </c>
      <c r="G42" s="140" t="s">
        <v>148</v>
      </c>
      <c r="H42" s="141" t="s">
        <v>149</v>
      </c>
      <c r="I42" s="140" t="s">
        <v>150</v>
      </c>
      <c r="J42" s="119" t="s">
        <v>211</v>
      </c>
      <c r="K42" s="119" t="s">
        <v>212</v>
      </c>
    </row>
    <row r="43" spans="1:11" x14ac:dyDescent="0.3">
      <c r="A43" s="175"/>
      <c r="B43" s="176"/>
      <c r="C43" s="177"/>
      <c r="D43" s="178"/>
      <c r="E43" s="117">
        <v>1</v>
      </c>
      <c r="F43" s="118">
        <v>2</v>
      </c>
      <c r="G43" s="118">
        <v>3</v>
      </c>
      <c r="H43" s="118">
        <v>4</v>
      </c>
      <c r="I43" s="118">
        <v>5</v>
      </c>
      <c r="J43" s="179">
        <v>6</v>
      </c>
      <c r="K43" s="179">
        <v>7</v>
      </c>
    </row>
    <row r="44" spans="1:11" x14ac:dyDescent="0.3">
      <c r="A44" s="147"/>
      <c r="B44" s="148"/>
      <c r="C44" s="149"/>
      <c r="D44" s="153"/>
      <c r="E44" s="173" t="s">
        <v>9</v>
      </c>
      <c r="F44" s="60">
        <f>SUM(F45+F101)</f>
        <v>514214.78600000002</v>
      </c>
      <c r="G44" s="60">
        <f>SUM(G45+G101)</f>
        <v>594822.38</v>
      </c>
      <c r="H44" s="60">
        <f>SUM(H45+H101)</f>
        <v>0</v>
      </c>
      <c r="I44" s="60">
        <f>SUM(I45+I101)</f>
        <v>580819.54000000015</v>
      </c>
      <c r="J44" s="133">
        <f>SUM(I44/F44*100)</f>
        <v>112.95271077638753</v>
      </c>
      <c r="K44" s="133" t="e">
        <f>SUM(I44/H44*100)</f>
        <v>#DIV/0!</v>
      </c>
    </row>
    <row r="45" spans="1:11" x14ac:dyDescent="0.3">
      <c r="A45" s="55">
        <v>3</v>
      </c>
      <c r="B45" s="145"/>
      <c r="C45" s="146"/>
      <c r="D45" s="154"/>
      <c r="E45" s="174" t="s">
        <v>6</v>
      </c>
      <c r="F45" s="106">
        <f>SUM(F46+F56+F89+F95+F98)</f>
        <v>496935.696</v>
      </c>
      <c r="G45" s="106">
        <f>SUM(G46+G56+G89+G95+G98)</f>
        <v>562650.38</v>
      </c>
      <c r="H45" s="106">
        <f>SUM(H46+H56+H89+H95+H98)</f>
        <v>0</v>
      </c>
      <c r="I45" s="106">
        <f>SUM(I46+I56+I89+I95+I98+I79)</f>
        <v>548654.38000000012</v>
      </c>
      <c r="J45" s="133">
        <f t="shared" ref="J45:J111" si="17">SUM(I45/F45*100)</f>
        <v>110.40752041286245</v>
      </c>
      <c r="K45" s="133" t="e">
        <f t="shared" ref="K45:K111" si="18">SUM(I45/H45*100)</f>
        <v>#DIV/0!</v>
      </c>
    </row>
    <row r="46" spans="1:11" x14ac:dyDescent="0.3">
      <c r="A46" s="138"/>
      <c r="B46" s="138">
        <v>31</v>
      </c>
      <c r="C46" s="138"/>
      <c r="D46" s="155"/>
      <c r="E46" s="247" t="s">
        <v>7</v>
      </c>
      <c r="F46" s="156">
        <f>SUM(F47+F51+F53)</f>
        <v>360758.136</v>
      </c>
      <c r="G46" s="156">
        <f t="shared" ref="G46:I46" si="19">SUM(G47+G51+G53)</f>
        <v>390238</v>
      </c>
      <c r="H46" s="156">
        <f t="shared" si="19"/>
        <v>0</v>
      </c>
      <c r="I46" s="156">
        <f t="shared" si="19"/>
        <v>384657.82</v>
      </c>
      <c r="J46" s="163">
        <f t="shared" si="17"/>
        <v>106.62484961946915</v>
      </c>
      <c r="K46" s="163" t="e">
        <f t="shared" si="18"/>
        <v>#DIV/0!</v>
      </c>
    </row>
    <row r="47" spans="1:11" x14ac:dyDescent="0.3">
      <c r="A47" s="139"/>
      <c r="B47" s="139"/>
      <c r="C47" s="139">
        <v>311</v>
      </c>
      <c r="D47" s="157"/>
      <c r="E47" s="248" t="s">
        <v>164</v>
      </c>
      <c r="F47" s="158">
        <f>SUM(F48:F50)</f>
        <v>298050.78600000002</v>
      </c>
      <c r="G47" s="158">
        <f t="shared" ref="G47:I47" si="20">SUM(G48:G50)</f>
        <v>322066</v>
      </c>
      <c r="H47" s="158">
        <f t="shared" si="20"/>
        <v>0</v>
      </c>
      <c r="I47" s="158">
        <f t="shared" si="20"/>
        <v>318216.77</v>
      </c>
      <c r="J47" s="162">
        <f t="shared" si="17"/>
        <v>106.76595565159826</v>
      </c>
      <c r="K47" s="162" t="e">
        <f t="shared" si="18"/>
        <v>#DIV/0!</v>
      </c>
    </row>
    <row r="48" spans="1:11" x14ac:dyDescent="0.3">
      <c r="A48" s="108"/>
      <c r="B48" s="108"/>
      <c r="C48" s="108"/>
      <c r="D48" s="159">
        <v>3111</v>
      </c>
      <c r="E48" s="249" t="s">
        <v>165</v>
      </c>
      <c r="F48" s="110">
        <v>298050.78600000002</v>
      </c>
      <c r="G48" s="110">
        <v>322066</v>
      </c>
      <c r="H48" s="110"/>
      <c r="I48" s="110">
        <v>318216.77</v>
      </c>
      <c r="J48" s="161">
        <f t="shared" si="17"/>
        <v>106.76595565159826</v>
      </c>
      <c r="K48" s="161" t="e">
        <f t="shared" si="18"/>
        <v>#DIV/0!</v>
      </c>
    </row>
    <row r="49" spans="1:11" x14ac:dyDescent="0.3">
      <c r="A49" s="108"/>
      <c r="B49" s="108"/>
      <c r="C49" s="108"/>
      <c r="D49" s="159">
        <v>3113</v>
      </c>
      <c r="E49" s="249" t="s">
        <v>166</v>
      </c>
      <c r="F49" s="110"/>
      <c r="G49" s="110"/>
      <c r="H49" s="110"/>
      <c r="I49" s="110"/>
      <c r="J49" s="161" t="e">
        <f t="shared" si="17"/>
        <v>#DIV/0!</v>
      </c>
      <c r="K49" s="161" t="e">
        <f t="shared" si="18"/>
        <v>#DIV/0!</v>
      </c>
    </row>
    <row r="50" spans="1:11" s="103" customFormat="1" x14ac:dyDescent="0.3">
      <c r="A50" s="108"/>
      <c r="B50" s="108"/>
      <c r="C50" s="108"/>
      <c r="D50" s="159">
        <v>3114</v>
      </c>
      <c r="E50" s="249" t="s">
        <v>219</v>
      </c>
      <c r="F50" s="110"/>
      <c r="G50" s="110"/>
      <c r="H50" s="110"/>
      <c r="I50" s="110"/>
      <c r="J50" s="161" t="e">
        <f t="shared" si="17"/>
        <v>#DIV/0!</v>
      </c>
      <c r="K50" s="161" t="e">
        <f t="shared" si="18"/>
        <v>#DIV/0!</v>
      </c>
    </row>
    <row r="51" spans="1:11" x14ac:dyDescent="0.3">
      <c r="A51" s="139"/>
      <c r="B51" s="139"/>
      <c r="C51" s="139">
        <v>312</v>
      </c>
      <c r="D51" s="157"/>
      <c r="E51" s="248" t="s">
        <v>167</v>
      </c>
      <c r="F51" s="158">
        <f>SUM(F52)</f>
        <v>13526.49</v>
      </c>
      <c r="G51" s="158">
        <f t="shared" ref="G51:I51" si="21">SUM(G52)</f>
        <v>14071</v>
      </c>
      <c r="H51" s="158">
        <f t="shared" si="21"/>
        <v>0</v>
      </c>
      <c r="I51" s="158">
        <f t="shared" si="21"/>
        <v>13901.85</v>
      </c>
      <c r="J51" s="162">
        <f t="shared" si="17"/>
        <v>102.77499927919216</v>
      </c>
      <c r="K51" s="162" t="e">
        <f t="shared" si="18"/>
        <v>#DIV/0!</v>
      </c>
    </row>
    <row r="52" spans="1:11" x14ac:dyDescent="0.3">
      <c r="A52" s="108"/>
      <c r="B52" s="108"/>
      <c r="C52" s="108"/>
      <c r="D52" s="159">
        <v>3121</v>
      </c>
      <c r="E52" s="249" t="s">
        <v>167</v>
      </c>
      <c r="F52" s="110">
        <v>13526.49</v>
      </c>
      <c r="G52" s="110">
        <v>14071</v>
      </c>
      <c r="H52" s="110"/>
      <c r="I52" s="110">
        <v>13901.85</v>
      </c>
      <c r="J52" s="161">
        <f t="shared" si="17"/>
        <v>102.77499927919216</v>
      </c>
      <c r="K52" s="161" t="e">
        <f t="shared" si="18"/>
        <v>#DIV/0!</v>
      </c>
    </row>
    <row r="53" spans="1:11" x14ac:dyDescent="0.3">
      <c r="A53" s="139"/>
      <c r="B53" s="139"/>
      <c r="C53" s="139">
        <v>313</v>
      </c>
      <c r="D53" s="157"/>
      <c r="E53" s="248" t="s">
        <v>168</v>
      </c>
      <c r="F53" s="158">
        <f>SUM(F54+F55)</f>
        <v>49180.86</v>
      </c>
      <c r="G53" s="158">
        <f t="shared" ref="G53:I53" si="22">SUM(G54+G55)</f>
        <v>54101</v>
      </c>
      <c r="H53" s="158">
        <f t="shared" si="22"/>
        <v>0</v>
      </c>
      <c r="I53" s="158">
        <f t="shared" si="22"/>
        <v>52539.199999999997</v>
      </c>
      <c r="J53" s="162">
        <f t="shared" si="17"/>
        <v>106.8285507817472</v>
      </c>
      <c r="K53" s="162" t="e">
        <f t="shared" si="18"/>
        <v>#DIV/0!</v>
      </c>
    </row>
    <row r="54" spans="1:11" x14ac:dyDescent="0.3">
      <c r="A54" s="108"/>
      <c r="B54" s="108"/>
      <c r="C54" s="108"/>
      <c r="D54" s="159">
        <v>3132</v>
      </c>
      <c r="E54" s="249" t="s">
        <v>169</v>
      </c>
      <c r="F54" s="110">
        <v>49152.12</v>
      </c>
      <c r="G54" s="110">
        <v>54101</v>
      </c>
      <c r="H54" s="110"/>
      <c r="I54" s="110">
        <v>52536.38</v>
      </c>
      <c r="J54" s="161">
        <f t="shared" si="17"/>
        <v>106.88527778659393</v>
      </c>
      <c r="K54" s="161" t="e">
        <f t="shared" si="18"/>
        <v>#DIV/0!</v>
      </c>
    </row>
    <row r="55" spans="1:11" x14ac:dyDescent="0.3">
      <c r="A55" s="108"/>
      <c r="B55" s="108"/>
      <c r="C55" s="108"/>
      <c r="D55" s="159">
        <v>3133</v>
      </c>
      <c r="E55" s="249" t="s">
        <v>170</v>
      </c>
      <c r="F55" s="108">
        <v>28.74</v>
      </c>
      <c r="G55" s="108"/>
      <c r="H55" s="108"/>
      <c r="I55" s="108">
        <v>2.82</v>
      </c>
      <c r="J55" s="161">
        <f t="shared" si="17"/>
        <v>9.8121085594989577</v>
      </c>
      <c r="K55" s="161" t="e">
        <f t="shared" si="18"/>
        <v>#DIV/0!</v>
      </c>
    </row>
    <row r="56" spans="1:11" x14ac:dyDescent="0.3">
      <c r="A56" s="138"/>
      <c r="B56" s="138">
        <v>32</v>
      </c>
      <c r="C56" s="138"/>
      <c r="D56" s="155"/>
      <c r="E56" s="247" t="s">
        <v>15</v>
      </c>
      <c r="F56" s="156">
        <f>SUM(F57+F62+F69+F79+F81)</f>
        <v>130455.29999999999</v>
      </c>
      <c r="G56" s="156">
        <f>SUM(G57+G62+G69+G81+G79)</f>
        <v>166304.38</v>
      </c>
      <c r="H56" s="156">
        <f>SUM(H57+H62+H69+H81)</f>
        <v>0</v>
      </c>
      <c r="I56" s="156">
        <f>SUM(I57+I62+I69+I81)</f>
        <v>155100.06</v>
      </c>
      <c r="J56" s="163">
        <f t="shared" si="17"/>
        <v>118.89134439152723</v>
      </c>
      <c r="K56" s="163" t="e">
        <f t="shared" si="18"/>
        <v>#DIV/0!</v>
      </c>
    </row>
    <row r="57" spans="1:11" x14ac:dyDescent="0.3">
      <c r="A57" s="139"/>
      <c r="B57" s="139"/>
      <c r="C57" s="139">
        <v>321</v>
      </c>
      <c r="D57" s="157"/>
      <c r="E57" s="248" t="s">
        <v>171</v>
      </c>
      <c r="F57" s="158">
        <f>SUM(F58:F61)</f>
        <v>18305.170000000002</v>
      </c>
      <c r="G57" s="158">
        <f t="shared" ref="G57:I57" si="23">SUM(G58:G61)</f>
        <v>22604</v>
      </c>
      <c r="H57" s="158">
        <f t="shared" si="23"/>
        <v>0</v>
      </c>
      <c r="I57" s="158">
        <f t="shared" si="23"/>
        <v>23031.070000000003</v>
      </c>
      <c r="J57" s="162">
        <f t="shared" si="17"/>
        <v>125.81729642499906</v>
      </c>
      <c r="K57" s="162" t="e">
        <f t="shared" si="18"/>
        <v>#DIV/0!</v>
      </c>
    </row>
    <row r="58" spans="1:11" x14ac:dyDescent="0.3">
      <c r="A58" s="108"/>
      <c r="B58" s="108"/>
      <c r="C58" s="108"/>
      <c r="D58" s="159">
        <v>3211</v>
      </c>
      <c r="E58" s="249" t="s">
        <v>172</v>
      </c>
      <c r="F58" s="110">
        <v>3338.63</v>
      </c>
      <c r="G58" s="110">
        <v>22604</v>
      </c>
      <c r="H58" s="110"/>
      <c r="I58" s="110">
        <v>3856.61</v>
      </c>
      <c r="J58" s="161">
        <f t="shared" si="17"/>
        <v>115.51474706691067</v>
      </c>
      <c r="K58" s="161" t="e">
        <f t="shared" si="18"/>
        <v>#DIV/0!</v>
      </c>
    </row>
    <row r="59" spans="1:11" s="103" customFormat="1" ht="27" x14ac:dyDescent="0.3">
      <c r="A59" s="108"/>
      <c r="B59" s="108"/>
      <c r="C59" s="108"/>
      <c r="D59" s="159">
        <v>3212</v>
      </c>
      <c r="E59" s="249" t="s">
        <v>244</v>
      </c>
      <c r="F59" s="110">
        <v>14833.82</v>
      </c>
      <c r="G59" s="110"/>
      <c r="H59" s="110"/>
      <c r="I59" s="110">
        <v>18589.810000000001</v>
      </c>
      <c r="J59" s="161">
        <f t="shared" si="17"/>
        <v>125.32045016051161</v>
      </c>
      <c r="K59" s="161" t="e">
        <f t="shared" si="18"/>
        <v>#DIV/0!</v>
      </c>
    </row>
    <row r="60" spans="1:11" x14ac:dyDescent="0.3">
      <c r="A60" s="108"/>
      <c r="B60" s="108"/>
      <c r="C60" s="108"/>
      <c r="D60" s="159">
        <v>3213</v>
      </c>
      <c r="E60" s="249" t="s">
        <v>173</v>
      </c>
      <c r="F60" s="108">
        <v>132.72</v>
      </c>
      <c r="G60" s="110"/>
      <c r="H60" s="110"/>
      <c r="I60" s="110">
        <v>584.65</v>
      </c>
      <c r="J60" s="161">
        <f t="shared" si="17"/>
        <v>440.51386377335746</v>
      </c>
      <c r="K60" s="161" t="e">
        <f t="shared" si="18"/>
        <v>#DIV/0!</v>
      </c>
    </row>
    <row r="61" spans="1:11" x14ac:dyDescent="0.3">
      <c r="A61" s="108"/>
      <c r="B61" s="108"/>
      <c r="C61" s="108"/>
      <c r="D61" s="159">
        <v>3214</v>
      </c>
      <c r="E61" s="249" t="s">
        <v>174</v>
      </c>
      <c r="F61" s="108"/>
      <c r="G61" s="108"/>
      <c r="H61" s="108"/>
      <c r="I61" s="108"/>
      <c r="J61" s="161" t="e">
        <f t="shared" si="17"/>
        <v>#DIV/0!</v>
      </c>
      <c r="K61" s="161" t="e">
        <f t="shared" si="18"/>
        <v>#DIV/0!</v>
      </c>
    </row>
    <row r="62" spans="1:11" x14ac:dyDescent="0.3">
      <c r="A62" s="139"/>
      <c r="B62" s="139"/>
      <c r="C62" s="139">
        <v>322</v>
      </c>
      <c r="D62" s="157"/>
      <c r="E62" s="248" t="s">
        <v>175</v>
      </c>
      <c r="F62" s="158">
        <f>SUM(F63:F68)</f>
        <v>11379.69</v>
      </c>
      <c r="G62" s="158">
        <v>24123.38</v>
      </c>
      <c r="H62" s="158">
        <f t="shared" ref="H62:I62" si="24">SUM(H63:H68)</f>
        <v>0</v>
      </c>
      <c r="I62" s="158">
        <f t="shared" si="24"/>
        <v>29570.339999999997</v>
      </c>
      <c r="J62" s="162">
        <f t="shared" si="17"/>
        <v>259.85189403226275</v>
      </c>
      <c r="K62" s="162" t="e">
        <f t="shared" si="18"/>
        <v>#DIV/0!</v>
      </c>
    </row>
    <row r="63" spans="1:11" x14ac:dyDescent="0.3">
      <c r="A63" s="108"/>
      <c r="B63" s="108"/>
      <c r="C63" s="108"/>
      <c r="D63" s="159">
        <v>3221</v>
      </c>
      <c r="E63" s="249" t="s">
        <v>176</v>
      </c>
      <c r="F63" s="110">
        <v>4546.8500000000004</v>
      </c>
      <c r="G63" s="110"/>
      <c r="H63" s="110"/>
      <c r="I63" s="110">
        <v>8686.43</v>
      </c>
      <c r="J63" s="161">
        <f t="shared" si="17"/>
        <v>191.04280985737378</v>
      </c>
      <c r="K63" s="161" t="e">
        <f t="shared" si="18"/>
        <v>#DIV/0!</v>
      </c>
    </row>
    <row r="64" spans="1:11" x14ac:dyDescent="0.3">
      <c r="A64" s="108"/>
      <c r="B64" s="108"/>
      <c r="C64" s="108"/>
      <c r="D64" s="159">
        <v>3222</v>
      </c>
      <c r="E64" s="249" t="s">
        <v>177</v>
      </c>
      <c r="F64" s="108">
        <v>1638.87</v>
      </c>
      <c r="G64" s="108"/>
      <c r="H64" s="108"/>
      <c r="I64" s="108">
        <v>11656.92</v>
      </c>
      <c r="J64" s="161">
        <f t="shared" si="17"/>
        <v>711.27789269435652</v>
      </c>
      <c r="K64" s="161" t="e">
        <f t="shared" si="18"/>
        <v>#DIV/0!</v>
      </c>
    </row>
    <row r="65" spans="1:11" x14ac:dyDescent="0.3">
      <c r="A65" s="108"/>
      <c r="B65" s="108"/>
      <c r="C65" s="108"/>
      <c r="D65" s="159">
        <v>3223</v>
      </c>
      <c r="E65" s="249" t="s">
        <v>178</v>
      </c>
      <c r="F65" s="110">
        <v>2978.09</v>
      </c>
      <c r="G65" s="110"/>
      <c r="H65" s="110"/>
      <c r="I65" s="110">
        <v>7849.82</v>
      </c>
      <c r="J65" s="161">
        <f t="shared" si="17"/>
        <v>263.58572104939742</v>
      </c>
      <c r="K65" s="161" t="e">
        <f t="shared" si="18"/>
        <v>#DIV/0!</v>
      </c>
    </row>
    <row r="66" spans="1:11" ht="27" x14ac:dyDescent="0.3">
      <c r="A66" s="108"/>
      <c r="B66" s="108"/>
      <c r="C66" s="108"/>
      <c r="D66" s="159">
        <v>3224</v>
      </c>
      <c r="E66" s="249" t="s">
        <v>179</v>
      </c>
      <c r="F66" s="110">
        <v>236.81</v>
      </c>
      <c r="G66" s="110"/>
      <c r="H66" s="110"/>
      <c r="I66" s="110">
        <v>995.67</v>
      </c>
      <c r="J66" s="161">
        <f t="shared" si="17"/>
        <v>420.45099446813896</v>
      </c>
      <c r="K66" s="161" t="e">
        <f t="shared" si="18"/>
        <v>#DIV/0!</v>
      </c>
    </row>
    <row r="67" spans="1:11" x14ac:dyDescent="0.3">
      <c r="A67" s="108"/>
      <c r="B67" s="108"/>
      <c r="C67" s="108"/>
      <c r="D67" s="159">
        <v>3225</v>
      </c>
      <c r="E67" s="249" t="s">
        <v>180</v>
      </c>
      <c r="F67" s="108">
        <v>849.6</v>
      </c>
      <c r="G67" s="108"/>
      <c r="H67" s="108"/>
      <c r="I67" s="108">
        <v>381.5</v>
      </c>
      <c r="J67" s="161">
        <f t="shared" si="17"/>
        <v>44.903483992467045</v>
      </c>
      <c r="K67" s="161" t="e">
        <f t="shared" si="18"/>
        <v>#DIV/0!</v>
      </c>
    </row>
    <row r="68" spans="1:11" ht="27" x14ac:dyDescent="0.3">
      <c r="A68" s="108"/>
      <c r="B68" s="108"/>
      <c r="C68" s="108"/>
      <c r="D68" s="159">
        <v>3227</v>
      </c>
      <c r="E68" s="249" t="s">
        <v>181</v>
      </c>
      <c r="F68" s="108">
        <v>1129.47</v>
      </c>
      <c r="G68" s="108"/>
      <c r="H68" s="108"/>
      <c r="I68" s="108"/>
      <c r="J68" s="161">
        <f t="shared" si="17"/>
        <v>0</v>
      </c>
      <c r="K68" s="161" t="e">
        <f t="shared" si="18"/>
        <v>#DIV/0!</v>
      </c>
    </row>
    <row r="69" spans="1:11" x14ac:dyDescent="0.3">
      <c r="A69" s="139"/>
      <c r="B69" s="139"/>
      <c r="C69" s="139">
        <v>323</v>
      </c>
      <c r="D69" s="157"/>
      <c r="E69" s="248" t="s">
        <v>182</v>
      </c>
      <c r="F69" s="158">
        <f>SUM(F70:F78)</f>
        <v>91115.06</v>
      </c>
      <c r="G69" s="158">
        <v>111671</v>
      </c>
      <c r="H69" s="158">
        <f t="shared" ref="H69:I69" si="25">SUM(H70:H78)</f>
        <v>0</v>
      </c>
      <c r="I69" s="158">
        <f t="shared" si="25"/>
        <v>98913.449999999983</v>
      </c>
      <c r="J69" s="162">
        <f t="shared" si="17"/>
        <v>108.55883758403932</v>
      </c>
      <c r="K69" s="162" t="e">
        <f t="shared" si="18"/>
        <v>#DIV/0!</v>
      </c>
    </row>
    <row r="70" spans="1:11" x14ac:dyDescent="0.3">
      <c r="A70" s="108"/>
      <c r="B70" s="108"/>
      <c r="C70" s="108"/>
      <c r="D70" s="159">
        <v>3231</v>
      </c>
      <c r="E70" s="249" t="s">
        <v>251</v>
      </c>
      <c r="F70" s="110">
        <v>85452.92</v>
      </c>
      <c r="G70" s="110"/>
      <c r="H70" s="110"/>
      <c r="I70" s="110">
        <v>85039.75</v>
      </c>
      <c r="J70" s="161">
        <f t="shared" si="17"/>
        <v>99.51649399458789</v>
      </c>
      <c r="K70" s="161" t="e">
        <f t="shared" si="18"/>
        <v>#DIV/0!</v>
      </c>
    </row>
    <row r="71" spans="1:11" ht="27" x14ac:dyDescent="0.3">
      <c r="A71" s="108"/>
      <c r="B71" s="108"/>
      <c r="C71" s="108"/>
      <c r="D71" s="159">
        <v>3232</v>
      </c>
      <c r="E71" s="249" t="s">
        <v>183</v>
      </c>
      <c r="F71" s="110">
        <v>1673.37</v>
      </c>
      <c r="G71" s="110"/>
      <c r="H71" s="110"/>
      <c r="I71" s="110">
        <v>1644.56</v>
      </c>
      <c r="J71" s="161">
        <f t="shared" si="17"/>
        <v>98.278324578545096</v>
      </c>
      <c r="K71" s="161" t="e">
        <f t="shared" si="18"/>
        <v>#DIV/0!</v>
      </c>
    </row>
    <row r="72" spans="1:11" x14ac:dyDescent="0.3">
      <c r="A72" s="108"/>
      <c r="B72" s="108"/>
      <c r="C72" s="108"/>
      <c r="D72" s="159">
        <v>3233</v>
      </c>
      <c r="E72" s="249" t="s">
        <v>184</v>
      </c>
      <c r="F72" s="108"/>
      <c r="G72" s="108"/>
      <c r="H72" s="108"/>
      <c r="I72" s="108">
        <v>705.51</v>
      </c>
      <c r="J72" s="161" t="e">
        <f t="shared" si="17"/>
        <v>#DIV/0!</v>
      </c>
      <c r="K72" s="161" t="e">
        <f t="shared" si="18"/>
        <v>#DIV/0!</v>
      </c>
    </row>
    <row r="73" spans="1:11" x14ac:dyDescent="0.3">
      <c r="A73" s="108"/>
      <c r="B73" s="108"/>
      <c r="C73" s="108"/>
      <c r="D73" s="159">
        <v>3234</v>
      </c>
      <c r="E73" s="249" t="s">
        <v>185</v>
      </c>
      <c r="F73" s="110">
        <v>1236.3</v>
      </c>
      <c r="G73" s="110"/>
      <c r="H73" s="110"/>
      <c r="I73" s="110">
        <v>834.09</v>
      </c>
      <c r="J73" s="161">
        <f t="shared" si="17"/>
        <v>67.466634312060179</v>
      </c>
      <c r="K73" s="161" t="e">
        <f t="shared" si="18"/>
        <v>#DIV/0!</v>
      </c>
    </row>
    <row r="74" spans="1:11" x14ac:dyDescent="0.3">
      <c r="A74" s="108"/>
      <c r="B74" s="108"/>
      <c r="C74" s="108"/>
      <c r="D74" s="159">
        <v>3235</v>
      </c>
      <c r="E74" s="249" t="s">
        <v>186</v>
      </c>
      <c r="F74" s="108"/>
      <c r="G74" s="108"/>
      <c r="H74" s="108"/>
      <c r="I74" s="108"/>
      <c r="J74" s="161" t="e">
        <f t="shared" si="17"/>
        <v>#DIV/0!</v>
      </c>
      <c r="K74" s="161" t="e">
        <f t="shared" si="18"/>
        <v>#DIV/0!</v>
      </c>
    </row>
    <row r="75" spans="1:11" x14ac:dyDescent="0.3">
      <c r="A75" s="108"/>
      <c r="B75" s="108"/>
      <c r="C75" s="108"/>
      <c r="D75" s="159">
        <v>3236</v>
      </c>
      <c r="E75" s="249" t="s">
        <v>187</v>
      </c>
      <c r="F75" s="110">
        <v>138.03</v>
      </c>
      <c r="G75" s="110"/>
      <c r="H75" s="110"/>
      <c r="I75" s="110">
        <v>1118.6600000000001</v>
      </c>
      <c r="J75" s="161">
        <f t="shared" si="17"/>
        <v>810.4470042744332</v>
      </c>
      <c r="K75" s="161" t="e">
        <f t="shared" si="18"/>
        <v>#DIV/0!</v>
      </c>
    </row>
    <row r="76" spans="1:11" x14ac:dyDescent="0.3">
      <c r="A76" s="108"/>
      <c r="B76" s="108"/>
      <c r="C76" s="108"/>
      <c r="D76" s="159">
        <v>3237</v>
      </c>
      <c r="E76" s="249" t="s">
        <v>188</v>
      </c>
      <c r="F76" s="110">
        <v>521.46</v>
      </c>
      <c r="G76" s="108"/>
      <c r="H76" s="108"/>
      <c r="I76" s="110">
        <v>525.15</v>
      </c>
      <c r="J76" s="161">
        <f t="shared" si="17"/>
        <v>100.70762858129099</v>
      </c>
      <c r="K76" s="161" t="e">
        <f t="shared" si="18"/>
        <v>#DIV/0!</v>
      </c>
    </row>
    <row r="77" spans="1:11" x14ac:dyDescent="0.3">
      <c r="A77" s="108"/>
      <c r="B77" s="108"/>
      <c r="C77" s="108"/>
      <c r="D77" s="159">
        <v>3238</v>
      </c>
      <c r="E77" s="249" t="s">
        <v>189</v>
      </c>
      <c r="F77" s="108">
        <v>1610.51</v>
      </c>
      <c r="G77" s="110"/>
      <c r="H77" s="110"/>
      <c r="I77" s="110">
        <v>4068.61</v>
      </c>
      <c r="J77" s="161">
        <f t="shared" si="17"/>
        <v>252.62867042117097</v>
      </c>
      <c r="K77" s="161" t="e">
        <f t="shared" si="18"/>
        <v>#DIV/0!</v>
      </c>
    </row>
    <row r="78" spans="1:11" x14ac:dyDescent="0.3">
      <c r="A78" s="108"/>
      <c r="B78" s="108"/>
      <c r="C78" s="108"/>
      <c r="D78" s="159">
        <v>3239</v>
      </c>
      <c r="E78" s="249" t="s">
        <v>190</v>
      </c>
      <c r="F78" s="108">
        <v>482.47</v>
      </c>
      <c r="G78" s="108"/>
      <c r="H78" s="108"/>
      <c r="I78" s="108">
        <v>4977.12</v>
      </c>
      <c r="J78" s="161">
        <f t="shared" si="17"/>
        <v>1031.5916015503553</v>
      </c>
      <c r="K78" s="161" t="e">
        <f t="shared" si="18"/>
        <v>#DIV/0!</v>
      </c>
    </row>
    <row r="79" spans="1:11" s="103" customFormat="1" ht="27" x14ac:dyDescent="0.3">
      <c r="A79" s="139"/>
      <c r="B79" s="139"/>
      <c r="C79" s="139">
        <v>324</v>
      </c>
      <c r="D79" s="157"/>
      <c r="E79" s="248" t="s">
        <v>237</v>
      </c>
      <c r="F79" s="139">
        <f>SUM(F80)</f>
        <v>1322.56</v>
      </c>
      <c r="G79" s="139">
        <f t="shared" ref="G79:I79" si="26">SUM(G80)</f>
        <v>2900</v>
      </c>
      <c r="H79" s="139">
        <f t="shared" si="26"/>
        <v>0</v>
      </c>
      <c r="I79" s="139">
        <f t="shared" si="26"/>
        <v>2929.31</v>
      </c>
      <c r="J79" s="162">
        <f t="shared" si="17"/>
        <v>221.48787200580693</v>
      </c>
      <c r="K79" s="162" t="e">
        <f t="shared" si="18"/>
        <v>#DIV/0!</v>
      </c>
    </row>
    <row r="80" spans="1:11" s="103" customFormat="1" ht="27" x14ac:dyDescent="0.3">
      <c r="A80" s="142"/>
      <c r="B80" s="142"/>
      <c r="C80" s="142"/>
      <c r="D80" s="309">
        <v>3241</v>
      </c>
      <c r="E80" s="318" t="s">
        <v>237</v>
      </c>
      <c r="F80" s="142">
        <v>1322.56</v>
      </c>
      <c r="G80" s="142">
        <v>2900</v>
      </c>
      <c r="H80" s="142"/>
      <c r="I80" s="142">
        <v>2929.31</v>
      </c>
      <c r="J80" s="161">
        <f t="shared" si="17"/>
        <v>221.48787200580693</v>
      </c>
      <c r="K80" s="161" t="e">
        <f t="shared" si="18"/>
        <v>#DIV/0!</v>
      </c>
    </row>
    <row r="81" spans="1:11" ht="27" x14ac:dyDescent="0.3">
      <c r="A81" s="139"/>
      <c r="B81" s="139"/>
      <c r="C81" s="139">
        <v>329</v>
      </c>
      <c r="D81" s="157"/>
      <c r="E81" s="248" t="s">
        <v>191</v>
      </c>
      <c r="F81" s="158">
        <f>SUM(F82:F88)</f>
        <v>8332.82</v>
      </c>
      <c r="G81" s="158">
        <v>5006</v>
      </c>
      <c r="H81" s="158">
        <f t="shared" ref="H81:I81" si="27">SUM(H82:H88)</f>
        <v>0</v>
      </c>
      <c r="I81" s="158">
        <f t="shared" si="27"/>
        <v>3585.2000000000003</v>
      </c>
      <c r="J81" s="162">
        <f t="shared" si="17"/>
        <v>43.025050343101142</v>
      </c>
      <c r="K81" s="162" t="e">
        <f t="shared" si="18"/>
        <v>#DIV/0!</v>
      </c>
    </row>
    <row r="82" spans="1:11" ht="27" x14ac:dyDescent="0.3">
      <c r="A82" s="108"/>
      <c r="B82" s="108"/>
      <c r="C82" s="108"/>
      <c r="D82" s="159">
        <v>3291</v>
      </c>
      <c r="E82" s="249" t="s">
        <v>192</v>
      </c>
      <c r="F82" s="108"/>
      <c r="G82" s="108"/>
      <c r="H82" s="110"/>
      <c r="I82" s="110"/>
      <c r="J82" s="161" t="e">
        <f t="shared" si="17"/>
        <v>#DIV/0!</v>
      </c>
      <c r="K82" s="161" t="e">
        <f t="shared" si="18"/>
        <v>#DIV/0!</v>
      </c>
    </row>
    <row r="83" spans="1:11" x14ac:dyDescent="0.3">
      <c r="A83" s="108"/>
      <c r="B83" s="108"/>
      <c r="C83" s="108"/>
      <c r="D83" s="159">
        <v>3292</v>
      </c>
      <c r="E83" s="249" t="s">
        <v>193</v>
      </c>
      <c r="F83" s="108"/>
      <c r="G83" s="108"/>
      <c r="H83" s="108"/>
      <c r="I83" s="108"/>
      <c r="J83" s="161" t="e">
        <f t="shared" si="17"/>
        <v>#DIV/0!</v>
      </c>
      <c r="K83" s="161" t="e">
        <f t="shared" si="18"/>
        <v>#DIV/0!</v>
      </c>
    </row>
    <row r="84" spans="1:11" x14ac:dyDescent="0.3">
      <c r="A84" s="108"/>
      <c r="B84" s="108"/>
      <c r="C84" s="108"/>
      <c r="D84" s="159">
        <v>3293</v>
      </c>
      <c r="E84" s="249" t="s">
        <v>194</v>
      </c>
      <c r="F84" s="108">
        <v>345.47</v>
      </c>
      <c r="G84" s="108"/>
      <c r="H84" s="108"/>
      <c r="I84" s="108">
        <v>89.17</v>
      </c>
      <c r="J84" s="161">
        <f t="shared" si="17"/>
        <v>25.811213708860393</v>
      </c>
      <c r="K84" s="161" t="e">
        <f t="shared" si="18"/>
        <v>#DIV/0!</v>
      </c>
    </row>
    <row r="85" spans="1:11" x14ac:dyDescent="0.3">
      <c r="A85" s="108"/>
      <c r="B85" s="108"/>
      <c r="C85" s="108"/>
      <c r="D85" s="159">
        <v>3294</v>
      </c>
      <c r="E85" s="249" t="s">
        <v>195</v>
      </c>
      <c r="F85" s="108"/>
      <c r="G85" s="108"/>
      <c r="H85" s="108"/>
      <c r="I85" s="108"/>
      <c r="J85" s="161" t="e">
        <f t="shared" si="17"/>
        <v>#DIV/0!</v>
      </c>
      <c r="K85" s="161" t="e">
        <f t="shared" si="18"/>
        <v>#DIV/0!</v>
      </c>
    </row>
    <row r="86" spans="1:11" x14ac:dyDescent="0.3">
      <c r="A86" s="108"/>
      <c r="B86" s="108"/>
      <c r="C86" s="108"/>
      <c r="D86" s="159">
        <v>3295</v>
      </c>
      <c r="E86" s="249" t="s">
        <v>196</v>
      </c>
      <c r="F86" s="108">
        <v>1494.79</v>
      </c>
      <c r="G86" s="108"/>
      <c r="H86" s="108"/>
      <c r="I86" s="108">
        <v>1664.43</v>
      </c>
      <c r="J86" s="161">
        <f t="shared" si="17"/>
        <v>111.34875132961821</v>
      </c>
      <c r="K86" s="161" t="e">
        <f t="shared" si="18"/>
        <v>#DIV/0!</v>
      </c>
    </row>
    <row r="87" spans="1:11" x14ac:dyDescent="0.3">
      <c r="A87" s="108"/>
      <c r="B87" s="108"/>
      <c r="C87" s="108"/>
      <c r="D87" s="159">
        <v>3296</v>
      </c>
      <c r="E87" s="249" t="s">
        <v>197</v>
      </c>
      <c r="F87" s="110">
        <v>1214.6400000000001</v>
      </c>
      <c r="G87" s="108"/>
      <c r="H87" s="108"/>
      <c r="I87" s="108">
        <v>518.33000000000004</v>
      </c>
      <c r="J87" s="161">
        <f t="shared" si="17"/>
        <v>42.67354936442073</v>
      </c>
      <c r="K87" s="161" t="e">
        <f t="shared" si="18"/>
        <v>#DIV/0!</v>
      </c>
    </row>
    <row r="88" spans="1:11" ht="27" x14ac:dyDescent="0.3">
      <c r="A88" s="108"/>
      <c r="B88" s="108"/>
      <c r="C88" s="108"/>
      <c r="D88" s="159">
        <v>3299</v>
      </c>
      <c r="E88" s="249" t="s">
        <v>191</v>
      </c>
      <c r="F88" s="110">
        <v>5277.92</v>
      </c>
      <c r="G88" s="108"/>
      <c r="H88" s="110"/>
      <c r="I88" s="110">
        <v>1313.27</v>
      </c>
      <c r="J88" s="161">
        <f t="shared" si="17"/>
        <v>24.882340012732289</v>
      </c>
      <c r="K88" s="161" t="e">
        <f t="shared" si="18"/>
        <v>#DIV/0!</v>
      </c>
    </row>
    <row r="89" spans="1:11" x14ac:dyDescent="0.3">
      <c r="A89" s="138"/>
      <c r="B89" s="138">
        <v>34</v>
      </c>
      <c r="C89" s="138"/>
      <c r="D89" s="155"/>
      <c r="E89" s="247" t="s">
        <v>45</v>
      </c>
      <c r="F89" s="156">
        <f>SUM(F90)</f>
        <v>1373.76</v>
      </c>
      <c r="G89" s="156">
        <f t="shared" ref="G89:I89" si="28">SUM(G90)</f>
        <v>965</v>
      </c>
      <c r="H89" s="156">
        <f t="shared" si="28"/>
        <v>0</v>
      </c>
      <c r="I89" s="156">
        <f t="shared" si="28"/>
        <v>825.03</v>
      </c>
      <c r="J89" s="163">
        <f t="shared" si="17"/>
        <v>60.056341719077565</v>
      </c>
      <c r="K89" s="163" t="e">
        <f t="shared" si="18"/>
        <v>#DIV/0!</v>
      </c>
    </row>
    <row r="90" spans="1:11" x14ac:dyDescent="0.3">
      <c r="A90" s="139"/>
      <c r="B90" s="139"/>
      <c r="C90" s="139">
        <v>343</v>
      </c>
      <c r="D90" s="157"/>
      <c r="E90" s="248" t="s">
        <v>216</v>
      </c>
      <c r="F90" s="158">
        <f>SUM(F91:F94)</f>
        <v>1373.76</v>
      </c>
      <c r="G90" s="158">
        <f t="shared" ref="G90:I90" si="29">SUM(G91:G94)</f>
        <v>965</v>
      </c>
      <c r="H90" s="158">
        <f t="shared" si="29"/>
        <v>0</v>
      </c>
      <c r="I90" s="158">
        <f t="shared" si="29"/>
        <v>825.03</v>
      </c>
      <c r="J90" s="162">
        <f t="shared" si="17"/>
        <v>60.056341719077565</v>
      </c>
      <c r="K90" s="162" t="e">
        <f t="shared" si="18"/>
        <v>#DIV/0!</v>
      </c>
    </row>
    <row r="91" spans="1:11" ht="27" x14ac:dyDescent="0.3">
      <c r="A91" s="108"/>
      <c r="B91" s="108"/>
      <c r="C91" s="108"/>
      <c r="D91" s="159">
        <v>3431</v>
      </c>
      <c r="E91" s="249" t="s">
        <v>198</v>
      </c>
      <c r="F91" s="108">
        <v>739.6</v>
      </c>
      <c r="G91" s="108">
        <v>815</v>
      </c>
      <c r="H91" s="108"/>
      <c r="I91" s="108">
        <v>725</v>
      </c>
      <c r="J91" s="161">
        <f t="shared" si="17"/>
        <v>98.025959978366686</v>
      </c>
      <c r="K91" s="161" t="e">
        <f t="shared" si="18"/>
        <v>#DIV/0!</v>
      </c>
    </row>
    <row r="92" spans="1:11" ht="27" x14ac:dyDescent="0.3">
      <c r="A92" s="108"/>
      <c r="B92" s="108"/>
      <c r="C92" s="108"/>
      <c r="D92" s="159">
        <v>3432</v>
      </c>
      <c r="E92" s="249" t="s">
        <v>199</v>
      </c>
      <c r="F92" s="108"/>
      <c r="G92" s="108"/>
      <c r="H92" s="108"/>
      <c r="I92" s="108"/>
      <c r="J92" s="161" t="e">
        <f t="shared" si="17"/>
        <v>#DIV/0!</v>
      </c>
      <c r="K92" s="161" t="e">
        <f t="shared" si="18"/>
        <v>#DIV/0!</v>
      </c>
    </row>
    <row r="93" spans="1:11" x14ac:dyDescent="0.3">
      <c r="A93" s="108"/>
      <c r="B93" s="108"/>
      <c r="C93" s="108"/>
      <c r="D93" s="159">
        <v>3433</v>
      </c>
      <c r="E93" s="249" t="s">
        <v>200</v>
      </c>
      <c r="F93" s="110">
        <v>634.16</v>
      </c>
      <c r="G93" s="108">
        <v>150</v>
      </c>
      <c r="H93" s="108"/>
      <c r="I93" s="108">
        <v>100.03</v>
      </c>
      <c r="J93" s="161">
        <f t="shared" si="17"/>
        <v>15.773621798915102</v>
      </c>
      <c r="K93" s="161" t="e">
        <f t="shared" si="18"/>
        <v>#DIV/0!</v>
      </c>
    </row>
    <row r="94" spans="1:11" x14ac:dyDescent="0.3">
      <c r="A94" s="108"/>
      <c r="B94" s="108"/>
      <c r="C94" s="108"/>
      <c r="D94" s="159">
        <v>3434</v>
      </c>
      <c r="E94" s="249" t="s">
        <v>201</v>
      </c>
      <c r="F94" s="108"/>
      <c r="G94" s="108"/>
      <c r="H94" s="108"/>
      <c r="I94" s="108"/>
      <c r="J94" s="161" t="e">
        <f t="shared" si="17"/>
        <v>#DIV/0!</v>
      </c>
      <c r="K94" s="161" t="e">
        <f t="shared" si="18"/>
        <v>#DIV/0!</v>
      </c>
    </row>
    <row r="95" spans="1:11" s="103" customFormat="1" ht="27" x14ac:dyDescent="0.3">
      <c r="A95" s="138"/>
      <c r="B95" s="138">
        <v>37</v>
      </c>
      <c r="C95" s="138"/>
      <c r="D95" s="155"/>
      <c r="E95" s="247" t="s">
        <v>43</v>
      </c>
      <c r="F95" s="138">
        <f>SUM(F96)</f>
        <v>4348.5</v>
      </c>
      <c r="G95" s="138">
        <f t="shared" ref="G95:I95" si="30">SUM(G96)</f>
        <v>4978</v>
      </c>
      <c r="H95" s="138">
        <f t="shared" si="30"/>
        <v>0</v>
      </c>
      <c r="I95" s="138">
        <f t="shared" si="30"/>
        <v>4977.1400000000003</v>
      </c>
      <c r="J95" s="163">
        <f t="shared" si="17"/>
        <v>114.45647924571691</v>
      </c>
      <c r="K95" s="163" t="e">
        <f t="shared" si="18"/>
        <v>#DIV/0!</v>
      </c>
    </row>
    <row r="96" spans="1:11" s="103" customFormat="1" ht="27" x14ac:dyDescent="0.3">
      <c r="A96" s="139"/>
      <c r="B96" s="139"/>
      <c r="C96" s="139">
        <v>372</v>
      </c>
      <c r="D96" s="157"/>
      <c r="E96" s="248" t="s">
        <v>218</v>
      </c>
      <c r="F96" s="139">
        <f>SUM(F97)</f>
        <v>4348.5</v>
      </c>
      <c r="G96" s="139">
        <f t="shared" ref="G96:I96" si="31">SUM(G97)</f>
        <v>4978</v>
      </c>
      <c r="H96" s="139">
        <f t="shared" si="31"/>
        <v>0</v>
      </c>
      <c r="I96" s="139">
        <f t="shared" si="31"/>
        <v>4977.1400000000003</v>
      </c>
      <c r="J96" s="162">
        <f t="shared" si="17"/>
        <v>114.45647924571691</v>
      </c>
      <c r="K96" s="162" t="e">
        <f t="shared" si="18"/>
        <v>#DIV/0!</v>
      </c>
    </row>
    <row r="97" spans="1:13" s="103" customFormat="1" ht="27" x14ac:dyDescent="0.3">
      <c r="A97" s="108"/>
      <c r="B97" s="108"/>
      <c r="C97" s="108"/>
      <c r="D97" s="159">
        <v>3712</v>
      </c>
      <c r="E97" s="249" t="s">
        <v>217</v>
      </c>
      <c r="F97" s="108">
        <v>4348.5</v>
      </c>
      <c r="G97" s="108">
        <v>4978</v>
      </c>
      <c r="H97" s="108"/>
      <c r="I97" s="108">
        <v>4977.1400000000003</v>
      </c>
      <c r="J97" s="161">
        <f t="shared" si="17"/>
        <v>114.45647924571691</v>
      </c>
      <c r="K97" s="161" t="e">
        <f t="shared" si="18"/>
        <v>#DIV/0!</v>
      </c>
    </row>
    <row r="98" spans="1:13" x14ac:dyDescent="0.3">
      <c r="A98" s="138"/>
      <c r="B98" s="138">
        <v>38</v>
      </c>
      <c r="C98" s="138"/>
      <c r="D98" s="155"/>
      <c r="E98" s="247" t="s">
        <v>46</v>
      </c>
      <c r="F98" s="138">
        <f>SUM(F99)</f>
        <v>0</v>
      </c>
      <c r="G98" s="138">
        <f t="shared" ref="G98:I98" si="32">SUM(G99)</f>
        <v>165</v>
      </c>
      <c r="H98" s="138">
        <f t="shared" si="32"/>
        <v>0</v>
      </c>
      <c r="I98" s="138">
        <f t="shared" si="32"/>
        <v>165.02</v>
      </c>
      <c r="J98" s="163" t="e">
        <f t="shared" si="17"/>
        <v>#DIV/0!</v>
      </c>
      <c r="K98" s="163" t="e">
        <f t="shared" si="18"/>
        <v>#DIV/0!</v>
      </c>
    </row>
    <row r="99" spans="1:13" x14ac:dyDescent="0.3">
      <c r="A99" s="139"/>
      <c r="B99" s="139"/>
      <c r="C99" s="139">
        <v>381</v>
      </c>
      <c r="D99" s="157"/>
      <c r="E99" s="248" t="s">
        <v>157</v>
      </c>
      <c r="F99" s="139">
        <f>SUM(F100)</f>
        <v>0</v>
      </c>
      <c r="G99" s="139">
        <f t="shared" ref="G99:I99" si="33">SUM(G100)</f>
        <v>165</v>
      </c>
      <c r="H99" s="139">
        <f t="shared" si="33"/>
        <v>0</v>
      </c>
      <c r="I99" s="139">
        <f t="shared" si="33"/>
        <v>165.02</v>
      </c>
      <c r="J99" s="162" t="e">
        <f t="shared" si="17"/>
        <v>#DIV/0!</v>
      </c>
      <c r="K99" s="162" t="e">
        <f t="shared" si="18"/>
        <v>#DIV/0!</v>
      </c>
    </row>
    <row r="100" spans="1:13" x14ac:dyDescent="0.3">
      <c r="A100" s="108"/>
      <c r="B100" s="108"/>
      <c r="C100" s="108"/>
      <c r="D100" s="159">
        <v>3812</v>
      </c>
      <c r="E100" s="249" t="s">
        <v>202</v>
      </c>
      <c r="F100" s="108"/>
      <c r="G100" s="108">
        <v>165</v>
      </c>
      <c r="H100" s="108"/>
      <c r="I100" s="108">
        <v>165.02</v>
      </c>
      <c r="J100" s="161" t="e">
        <f t="shared" si="17"/>
        <v>#DIV/0!</v>
      </c>
      <c r="K100" s="161" t="e">
        <f t="shared" si="18"/>
        <v>#DIV/0!</v>
      </c>
    </row>
    <row r="101" spans="1:13" ht="27" x14ac:dyDescent="0.3">
      <c r="A101" s="137">
        <v>4</v>
      </c>
      <c r="B101" s="137"/>
      <c r="C101" s="137"/>
      <c r="D101" s="180"/>
      <c r="E101" s="250" t="s">
        <v>8</v>
      </c>
      <c r="F101" s="181">
        <f>SUM(F102+F112)</f>
        <v>17279.09</v>
      </c>
      <c r="G101" s="181">
        <f t="shared" ref="G101:I101" si="34">SUM(G102+G112)</f>
        <v>32172</v>
      </c>
      <c r="H101" s="181">
        <f t="shared" si="34"/>
        <v>0</v>
      </c>
      <c r="I101" s="181">
        <f t="shared" si="34"/>
        <v>32165.16</v>
      </c>
      <c r="J101" s="137">
        <f t="shared" si="17"/>
        <v>186.1507753012456</v>
      </c>
      <c r="K101" s="137" t="e">
        <f t="shared" si="18"/>
        <v>#DIV/0!</v>
      </c>
    </row>
    <row r="102" spans="1:13" ht="27" x14ac:dyDescent="0.3">
      <c r="A102" s="138"/>
      <c r="B102" s="138">
        <v>42</v>
      </c>
      <c r="C102" s="138"/>
      <c r="D102" s="155"/>
      <c r="E102" s="247" t="s">
        <v>20</v>
      </c>
      <c r="F102" s="156">
        <f>SUM(F103+F110)</f>
        <v>5405.38</v>
      </c>
      <c r="G102" s="156">
        <f t="shared" ref="G102:I102" si="35">SUM(G103+G110)</f>
        <v>8017</v>
      </c>
      <c r="H102" s="156">
        <f t="shared" si="35"/>
        <v>0</v>
      </c>
      <c r="I102" s="156">
        <f t="shared" si="35"/>
        <v>8015.9800000000005</v>
      </c>
      <c r="J102" s="163">
        <f t="shared" si="17"/>
        <v>148.29632699273688</v>
      </c>
      <c r="K102" s="163" t="e">
        <f t="shared" si="18"/>
        <v>#DIV/0!</v>
      </c>
    </row>
    <row r="103" spans="1:13" x14ac:dyDescent="0.3">
      <c r="A103" s="139"/>
      <c r="B103" s="139"/>
      <c r="C103" s="139">
        <v>422</v>
      </c>
      <c r="D103" s="157"/>
      <c r="E103" s="248" t="s">
        <v>203</v>
      </c>
      <c r="F103" s="158">
        <f>SUM(F104:F109)</f>
        <v>1816.21</v>
      </c>
      <c r="G103" s="158">
        <v>4726</v>
      </c>
      <c r="H103" s="158">
        <f t="shared" ref="H103:I103" si="36">SUM(H104:H109)</f>
        <v>0</v>
      </c>
      <c r="I103" s="158">
        <f t="shared" si="36"/>
        <v>4724.9400000000005</v>
      </c>
      <c r="J103" s="162">
        <f t="shared" si="17"/>
        <v>260.1538368360487</v>
      </c>
      <c r="K103" s="162" t="e">
        <f t="shared" si="18"/>
        <v>#DIV/0!</v>
      </c>
    </row>
    <row r="104" spans="1:13" x14ac:dyDescent="0.3">
      <c r="A104" s="108"/>
      <c r="B104" s="108"/>
      <c r="C104" s="108"/>
      <c r="D104" s="159">
        <v>4221</v>
      </c>
      <c r="E104" s="249" t="s">
        <v>230</v>
      </c>
      <c r="F104" s="110">
        <v>1816.21</v>
      </c>
      <c r="G104" s="108"/>
      <c r="H104" s="108"/>
      <c r="I104" s="108">
        <v>3469.03</v>
      </c>
      <c r="J104" s="161">
        <f t="shared" si="17"/>
        <v>191.00379361417458</v>
      </c>
      <c r="K104" s="161" t="e">
        <f t="shared" si="18"/>
        <v>#DIV/0!</v>
      </c>
    </row>
    <row r="105" spans="1:13" x14ac:dyDescent="0.3">
      <c r="A105" s="108"/>
      <c r="B105" s="108"/>
      <c r="C105" s="108"/>
      <c r="D105" s="159">
        <v>4222</v>
      </c>
      <c r="E105" s="249" t="s">
        <v>204</v>
      </c>
      <c r="F105" s="108"/>
      <c r="G105" s="108"/>
      <c r="H105" s="108"/>
      <c r="I105" s="108"/>
      <c r="J105" s="161" t="e">
        <f t="shared" si="17"/>
        <v>#DIV/0!</v>
      </c>
      <c r="K105" s="161" t="e">
        <f t="shared" si="18"/>
        <v>#DIV/0!</v>
      </c>
      <c r="M105" s="109"/>
    </row>
    <row r="106" spans="1:13" x14ac:dyDescent="0.3">
      <c r="A106" s="108"/>
      <c r="B106" s="108"/>
      <c r="C106" s="108"/>
      <c r="D106" s="159">
        <v>4223</v>
      </c>
      <c r="E106" s="249" t="s">
        <v>205</v>
      </c>
      <c r="F106" s="108"/>
      <c r="G106" s="108"/>
      <c r="H106" s="108"/>
      <c r="I106" s="108"/>
      <c r="J106" s="161" t="e">
        <f t="shared" si="17"/>
        <v>#DIV/0!</v>
      </c>
      <c r="K106" s="161" t="e">
        <f t="shared" si="18"/>
        <v>#DIV/0!</v>
      </c>
    </row>
    <row r="107" spans="1:13" x14ac:dyDescent="0.3">
      <c r="A107" s="108"/>
      <c r="B107" s="108"/>
      <c r="C107" s="108"/>
      <c r="D107" s="159">
        <v>4225</v>
      </c>
      <c r="E107" s="249" t="s">
        <v>206</v>
      </c>
      <c r="F107" s="108"/>
      <c r="G107" s="108"/>
      <c r="H107" s="108"/>
      <c r="I107" s="108"/>
      <c r="J107" s="161" t="e">
        <f t="shared" si="17"/>
        <v>#DIV/0!</v>
      </c>
      <c r="K107" s="161" t="e">
        <f t="shared" si="18"/>
        <v>#DIV/0!</v>
      </c>
    </row>
    <row r="108" spans="1:13" x14ac:dyDescent="0.3">
      <c r="A108" s="108"/>
      <c r="B108" s="108"/>
      <c r="C108" s="108"/>
      <c r="D108" s="159">
        <v>4226</v>
      </c>
      <c r="E108" s="249" t="s">
        <v>207</v>
      </c>
      <c r="F108" s="108"/>
      <c r="G108" s="108"/>
      <c r="H108" s="108"/>
      <c r="I108" s="108">
        <v>1255.9100000000001</v>
      </c>
      <c r="J108" s="161" t="e">
        <f t="shared" si="17"/>
        <v>#DIV/0!</v>
      </c>
      <c r="K108" s="161" t="e">
        <f t="shared" si="18"/>
        <v>#DIV/0!</v>
      </c>
    </row>
    <row r="109" spans="1:13" ht="27" x14ac:dyDescent="0.3">
      <c r="A109" s="108"/>
      <c r="B109" s="108"/>
      <c r="C109" s="108"/>
      <c r="D109" s="159">
        <v>4227</v>
      </c>
      <c r="E109" s="249" t="s">
        <v>208</v>
      </c>
      <c r="F109" s="108"/>
      <c r="G109" s="108"/>
      <c r="H109" s="108"/>
      <c r="I109" s="108"/>
      <c r="J109" s="161" t="e">
        <f t="shared" si="17"/>
        <v>#DIV/0!</v>
      </c>
      <c r="K109" s="161" t="e">
        <f t="shared" si="18"/>
        <v>#DIV/0!</v>
      </c>
    </row>
    <row r="110" spans="1:13" ht="27" x14ac:dyDescent="0.3">
      <c r="A110" s="139"/>
      <c r="B110" s="139"/>
      <c r="C110" s="139">
        <v>424</v>
      </c>
      <c r="D110" s="157"/>
      <c r="E110" s="248" t="s">
        <v>209</v>
      </c>
      <c r="F110" s="158">
        <f>SUM(F111)</f>
        <v>3589.17</v>
      </c>
      <c r="G110" s="158">
        <f t="shared" ref="G110:I110" si="37">SUM(G111)</f>
        <v>3291</v>
      </c>
      <c r="H110" s="158">
        <f t="shared" si="37"/>
        <v>0</v>
      </c>
      <c r="I110" s="158">
        <f t="shared" si="37"/>
        <v>3291.04</v>
      </c>
      <c r="J110" s="162">
        <f t="shared" si="17"/>
        <v>91.693622759579512</v>
      </c>
      <c r="K110" s="162" t="e">
        <f t="shared" si="18"/>
        <v>#DIV/0!</v>
      </c>
    </row>
    <row r="111" spans="1:13" x14ac:dyDescent="0.3">
      <c r="A111" s="108"/>
      <c r="B111" s="108"/>
      <c r="C111" s="108"/>
      <c r="D111" s="159">
        <v>4241</v>
      </c>
      <c r="E111" s="251" t="s">
        <v>210</v>
      </c>
      <c r="F111" s="110">
        <v>3589.17</v>
      </c>
      <c r="G111" s="108">
        <v>3291</v>
      </c>
      <c r="H111" s="108"/>
      <c r="I111" s="110">
        <v>3291.04</v>
      </c>
      <c r="J111" s="161">
        <f t="shared" si="17"/>
        <v>91.693622759579512</v>
      </c>
      <c r="K111" s="161" t="e">
        <f t="shared" si="18"/>
        <v>#DIV/0!</v>
      </c>
    </row>
    <row r="112" spans="1:13" s="103" customFormat="1" ht="27" x14ac:dyDescent="0.3">
      <c r="A112" s="330"/>
      <c r="B112" s="330"/>
      <c r="C112" s="330">
        <v>45</v>
      </c>
      <c r="D112" s="331"/>
      <c r="E112" s="334" t="s">
        <v>246</v>
      </c>
      <c r="F112" s="332">
        <f>SUM(F113)</f>
        <v>11873.71</v>
      </c>
      <c r="G112" s="332">
        <f t="shared" ref="G112:I113" si="38">SUM(G113)</f>
        <v>24155</v>
      </c>
      <c r="H112" s="332">
        <f t="shared" si="38"/>
        <v>0</v>
      </c>
      <c r="I112" s="332">
        <f t="shared" si="38"/>
        <v>24149.18</v>
      </c>
      <c r="J112" s="333"/>
      <c r="K112" s="333"/>
    </row>
    <row r="113" spans="1:11" ht="27" x14ac:dyDescent="0.3">
      <c r="A113" s="139"/>
      <c r="B113" s="139"/>
      <c r="C113" s="139">
        <v>451</v>
      </c>
      <c r="D113" s="157"/>
      <c r="E113" s="248" t="s">
        <v>242</v>
      </c>
      <c r="F113" s="158">
        <f>SUM(F114)</f>
        <v>11873.71</v>
      </c>
      <c r="G113" s="158">
        <f t="shared" si="38"/>
        <v>24155</v>
      </c>
      <c r="H113" s="158">
        <f t="shared" si="38"/>
        <v>0</v>
      </c>
      <c r="I113" s="158">
        <f t="shared" si="38"/>
        <v>24149.18</v>
      </c>
      <c r="J113" s="162"/>
      <c r="K113" s="162"/>
    </row>
    <row r="114" spans="1:11" ht="27" x14ac:dyDescent="0.3">
      <c r="A114" s="108"/>
      <c r="B114" s="108"/>
      <c r="C114" s="108"/>
      <c r="D114" s="159">
        <v>4511</v>
      </c>
      <c r="E114" s="318" t="s">
        <v>242</v>
      </c>
      <c r="F114" s="110">
        <v>11873.71</v>
      </c>
      <c r="G114" s="108">
        <v>24155</v>
      </c>
      <c r="H114" s="108">
        <v>0</v>
      </c>
      <c r="I114" s="110">
        <v>24149.18</v>
      </c>
      <c r="J114" s="161"/>
      <c r="K114" s="161"/>
    </row>
    <row r="115" spans="1:11" x14ac:dyDescent="0.3">
      <c r="A115" s="108"/>
      <c r="B115" s="108"/>
      <c r="C115" s="108"/>
      <c r="D115" s="159"/>
      <c r="E115" s="251"/>
      <c r="F115" s="110"/>
      <c r="G115" s="108"/>
      <c r="H115" s="108"/>
      <c r="I115" s="110"/>
      <c r="J115" s="161"/>
      <c r="K115" s="161"/>
    </row>
  </sheetData>
  <mergeCells count="4">
    <mergeCell ref="A3:H3"/>
    <mergeCell ref="A5:H5"/>
    <mergeCell ref="A7:H7"/>
    <mergeCell ref="A1:K1"/>
  </mergeCells>
  <pageMargins left="0.7" right="0.7" top="0.75" bottom="0.75" header="0.3" footer="0.3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5"/>
  <sheetViews>
    <sheetView workbookViewId="0">
      <selection activeCell="E14" sqref="E14"/>
    </sheetView>
  </sheetViews>
  <sheetFormatPr defaultRowHeight="14.4" x14ac:dyDescent="0.3"/>
  <cols>
    <col min="1" max="3" width="25.33203125" customWidth="1"/>
    <col min="4" max="4" width="0.109375" customWidth="1"/>
    <col min="5" max="5" width="25.33203125" customWidth="1"/>
    <col min="6" max="6" width="15.21875" customWidth="1"/>
    <col min="7" max="7" width="14.109375" customWidth="1"/>
  </cols>
  <sheetData>
    <row r="1" spans="1:10" ht="42" customHeight="1" x14ac:dyDescent="0.3">
      <c r="A1" s="436"/>
      <c r="B1" s="436"/>
      <c r="C1" s="436"/>
      <c r="D1" s="436"/>
      <c r="E1" s="436"/>
      <c r="F1" s="436"/>
      <c r="G1" s="436"/>
      <c r="H1" s="436"/>
      <c r="I1" s="436"/>
      <c r="J1" s="436"/>
    </row>
    <row r="2" spans="1:10" ht="18" customHeight="1" x14ac:dyDescent="0.3">
      <c r="A2" s="17"/>
      <c r="B2" s="17"/>
      <c r="C2" s="17"/>
      <c r="D2" s="17"/>
      <c r="E2" s="17"/>
      <c r="F2" s="17"/>
      <c r="G2" s="17"/>
    </row>
    <row r="3" spans="1:10" ht="15.75" customHeight="1" x14ac:dyDescent="0.3">
      <c r="A3" s="436"/>
      <c r="B3" s="436"/>
      <c r="C3" s="436"/>
      <c r="D3" s="436"/>
      <c r="E3" s="436"/>
      <c r="F3" s="436"/>
      <c r="G3" s="68"/>
    </row>
    <row r="4" spans="1:10" ht="17.399999999999999" x14ac:dyDescent="0.3">
      <c r="B4" s="17"/>
      <c r="C4" s="17"/>
      <c r="D4" s="17"/>
      <c r="E4" s="3"/>
      <c r="F4" s="3"/>
      <c r="G4" s="3"/>
    </row>
    <row r="5" spans="1:10" ht="18" customHeight="1" x14ac:dyDescent="0.3">
      <c r="A5" s="436"/>
      <c r="B5" s="436"/>
      <c r="C5" s="436"/>
      <c r="D5" s="436"/>
      <c r="E5" s="436"/>
      <c r="F5" s="436"/>
      <c r="G5" s="68"/>
    </row>
    <row r="6" spans="1:10" ht="17.399999999999999" x14ac:dyDescent="0.3">
      <c r="A6" s="17"/>
      <c r="B6" s="17"/>
      <c r="C6" s="17"/>
      <c r="D6" s="17"/>
      <c r="E6" s="3"/>
      <c r="F6" s="3"/>
      <c r="G6" s="3"/>
    </row>
    <row r="7" spans="1:10" ht="15.75" customHeight="1" x14ac:dyDescent="0.3">
      <c r="A7" s="436" t="s">
        <v>124</v>
      </c>
      <c r="B7" s="436"/>
      <c r="C7" s="436"/>
      <c r="D7" s="436"/>
      <c r="E7" s="436"/>
      <c r="F7" s="436"/>
      <c r="G7" s="68"/>
    </row>
    <row r="8" spans="1:10" ht="17.399999999999999" x14ac:dyDescent="0.3">
      <c r="A8" s="17"/>
      <c r="B8" s="17"/>
      <c r="C8" s="17"/>
      <c r="D8" s="17"/>
      <c r="E8" s="3"/>
      <c r="F8" s="3"/>
      <c r="G8" s="3"/>
    </row>
    <row r="9" spans="1:10" ht="198" x14ac:dyDescent="0.3">
      <c r="A9" s="1" t="s">
        <v>29</v>
      </c>
      <c r="B9" s="1" t="s">
        <v>134</v>
      </c>
      <c r="C9" s="1" t="s">
        <v>135</v>
      </c>
      <c r="D9" s="1" t="s">
        <v>136</v>
      </c>
      <c r="E9" s="1" t="s">
        <v>137</v>
      </c>
      <c r="F9" s="1" t="s">
        <v>142</v>
      </c>
      <c r="G9" s="1" t="s">
        <v>143</v>
      </c>
    </row>
    <row r="10" spans="1:10" s="83" customFormat="1" x14ac:dyDescent="0.3">
      <c r="A10" s="72">
        <v>1</v>
      </c>
      <c r="B10" s="73">
        <v>2</v>
      </c>
      <c r="C10" s="72">
        <v>3</v>
      </c>
      <c r="D10" s="72">
        <v>4</v>
      </c>
      <c r="E10" s="72">
        <v>5</v>
      </c>
      <c r="F10" s="72">
        <v>6</v>
      </c>
      <c r="G10" s="72">
        <v>7</v>
      </c>
    </row>
    <row r="11" spans="1:10" x14ac:dyDescent="0.3">
      <c r="A11" s="54" t="s">
        <v>0</v>
      </c>
      <c r="B11" s="44">
        <f>SUM(B12+B16+B19+B23)</f>
        <v>518503.51</v>
      </c>
      <c r="C11" s="45">
        <f>SUM(C12+C14+C16+C19+C23)</f>
        <v>594411.38</v>
      </c>
      <c r="D11" s="45">
        <f>SUM(D12+D14+D16+D19+D23)</f>
        <v>0</v>
      </c>
      <c r="E11" s="45">
        <f>SUM(E12+E14+E16+E19+E23)</f>
        <v>577886.62</v>
      </c>
      <c r="F11" s="45">
        <f>SUM(E11/B11*100)</f>
        <v>111.45278842953252</v>
      </c>
      <c r="G11" s="45" t="e">
        <f>SUM(E11/D11*100)</f>
        <v>#DIV/0!</v>
      </c>
    </row>
    <row r="12" spans="1:10" x14ac:dyDescent="0.3">
      <c r="A12" s="41" t="s">
        <v>31</v>
      </c>
      <c r="B12" s="37">
        <f>SUM(B13)</f>
        <v>308.45</v>
      </c>
      <c r="C12" s="38">
        <f>SUM(C13)</f>
        <v>16953.38</v>
      </c>
      <c r="D12" s="38">
        <f>SUM(D13)</f>
        <v>0</v>
      </c>
      <c r="E12" s="38">
        <f>SUM(E13)</f>
        <v>18677</v>
      </c>
      <c r="F12" s="77">
        <f t="shared" ref="F12:F24" si="0">SUM(E12/B12*100)</f>
        <v>6055.1142810828342</v>
      </c>
      <c r="G12" s="77" t="e">
        <f t="shared" ref="G12:G24" si="1">SUM(E12/D12*100)</f>
        <v>#DIV/0!</v>
      </c>
    </row>
    <row r="13" spans="1:10" x14ac:dyDescent="0.3">
      <c r="A13" s="29" t="s">
        <v>32</v>
      </c>
      <c r="B13" s="4">
        <v>308.45</v>
      </c>
      <c r="C13" s="5">
        <v>16953.38</v>
      </c>
      <c r="D13" s="5"/>
      <c r="E13" s="5">
        <v>18677</v>
      </c>
      <c r="F13" s="81">
        <f t="shared" si="0"/>
        <v>6055.1142810828342</v>
      </c>
      <c r="G13" s="81" t="e">
        <f t="shared" si="1"/>
        <v>#DIV/0!</v>
      </c>
    </row>
    <row r="14" spans="1:10" x14ac:dyDescent="0.3">
      <c r="A14" s="41" t="s">
        <v>33</v>
      </c>
      <c r="B14" s="48"/>
      <c r="C14" s="38"/>
      <c r="D14" s="38">
        <f>SUM(D15)</f>
        <v>0</v>
      </c>
      <c r="E14" s="38">
        <f>SUM(E15)</f>
        <v>0</v>
      </c>
      <c r="F14" s="77" t="e">
        <f t="shared" si="0"/>
        <v>#DIV/0!</v>
      </c>
      <c r="G14" s="77" t="e">
        <f t="shared" si="1"/>
        <v>#DIV/0!</v>
      </c>
    </row>
    <row r="15" spans="1:10" x14ac:dyDescent="0.3">
      <c r="A15" s="18" t="s">
        <v>51</v>
      </c>
      <c r="B15" s="4">
        <v>0</v>
      </c>
      <c r="C15" s="5">
        <v>0</v>
      </c>
      <c r="D15" s="5"/>
      <c r="E15" s="5">
        <v>0</v>
      </c>
      <c r="F15" s="81" t="e">
        <f t="shared" si="0"/>
        <v>#DIV/0!</v>
      </c>
      <c r="G15" s="81" t="e">
        <f t="shared" si="1"/>
        <v>#DIV/0!</v>
      </c>
    </row>
    <row r="16" spans="1:10" ht="26.4" x14ac:dyDescent="0.3">
      <c r="A16" s="36" t="s">
        <v>30</v>
      </c>
      <c r="B16" s="37">
        <f>SUM(B17:B18)</f>
        <v>115048.94</v>
      </c>
      <c r="C16" s="38">
        <v>127279</v>
      </c>
      <c r="D16" s="38">
        <f>SUM(D17+D18)</f>
        <v>0</v>
      </c>
      <c r="E16" s="38">
        <f>SUM(E17+E18)</f>
        <v>128202.67</v>
      </c>
      <c r="F16" s="77">
        <f t="shared" si="0"/>
        <v>111.43316053150947</v>
      </c>
      <c r="G16" s="77" t="e">
        <f t="shared" si="1"/>
        <v>#DIV/0!</v>
      </c>
    </row>
    <row r="17" spans="1:12" ht="39.6" x14ac:dyDescent="0.3">
      <c r="A17" s="32" t="s">
        <v>108</v>
      </c>
      <c r="B17" s="4">
        <v>1376.94</v>
      </c>
      <c r="C17" s="5">
        <v>0</v>
      </c>
      <c r="D17" s="5"/>
      <c r="E17" s="5">
        <v>518.49</v>
      </c>
      <c r="F17" s="81">
        <f t="shared" si="0"/>
        <v>37.655235522244979</v>
      </c>
      <c r="G17" s="81" t="e">
        <f t="shared" si="1"/>
        <v>#DIV/0!</v>
      </c>
    </row>
    <row r="18" spans="1:12" x14ac:dyDescent="0.3">
      <c r="A18" s="32" t="s">
        <v>52</v>
      </c>
      <c r="B18" s="4">
        <v>113672</v>
      </c>
      <c r="C18" s="5">
        <v>127279.57</v>
      </c>
      <c r="D18" s="5"/>
      <c r="E18" s="5">
        <v>127684.18</v>
      </c>
      <c r="F18" s="81">
        <f t="shared" si="0"/>
        <v>112.32685269899359</v>
      </c>
      <c r="G18" s="81" t="e">
        <f t="shared" si="1"/>
        <v>#DIV/0!</v>
      </c>
    </row>
    <row r="19" spans="1:12" x14ac:dyDescent="0.3">
      <c r="A19" s="53" t="s">
        <v>53</v>
      </c>
      <c r="B19" s="37">
        <f>SUM(B20:B22)</f>
        <v>394069</v>
      </c>
      <c r="C19" s="38">
        <v>437610</v>
      </c>
      <c r="D19" s="38">
        <f>SUM(D20:D22)</f>
        <v>0</v>
      </c>
      <c r="E19" s="38">
        <f>SUM(E20+E21+E22)</f>
        <v>420854.46</v>
      </c>
      <c r="F19" s="77">
        <f t="shared" si="0"/>
        <v>106.79714973773629</v>
      </c>
      <c r="G19" s="77" t="e">
        <f t="shared" si="1"/>
        <v>#DIV/0!</v>
      </c>
      <c r="L19" s="76"/>
    </row>
    <row r="20" spans="1:12" x14ac:dyDescent="0.3">
      <c r="A20" s="32" t="s">
        <v>55</v>
      </c>
      <c r="B20" s="4">
        <v>88</v>
      </c>
      <c r="C20" s="5">
        <v>37</v>
      </c>
      <c r="D20" s="5"/>
      <c r="E20" s="5"/>
      <c r="F20" s="81">
        <f t="shared" si="0"/>
        <v>0</v>
      </c>
      <c r="G20" s="81" t="e">
        <f t="shared" si="1"/>
        <v>#DIV/0!</v>
      </c>
      <c r="L20" s="82"/>
    </row>
    <row r="21" spans="1:12" x14ac:dyDescent="0.3">
      <c r="A21" s="32" t="s">
        <v>54</v>
      </c>
      <c r="B21" s="4">
        <v>1273</v>
      </c>
      <c r="C21" s="5">
        <v>2092</v>
      </c>
      <c r="D21" s="5"/>
      <c r="E21" s="5"/>
      <c r="F21" s="81">
        <f t="shared" si="0"/>
        <v>0</v>
      </c>
      <c r="G21" s="81" t="e">
        <f t="shared" si="1"/>
        <v>#DIV/0!</v>
      </c>
      <c r="J21" s="79"/>
    </row>
    <row r="22" spans="1:12" ht="26.4" x14ac:dyDescent="0.3">
      <c r="A22" s="32" t="s">
        <v>56</v>
      </c>
      <c r="B22" s="4">
        <v>392708</v>
      </c>
      <c r="C22" s="5">
        <v>435481</v>
      </c>
      <c r="D22" s="33"/>
      <c r="E22" s="33">
        <v>420854.46</v>
      </c>
      <c r="F22" s="81">
        <f t="shared" si="0"/>
        <v>107.16727441254062</v>
      </c>
      <c r="G22" s="81" t="e">
        <f t="shared" si="1"/>
        <v>#DIV/0!</v>
      </c>
      <c r="I22" s="82"/>
    </row>
    <row r="23" spans="1:12" x14ac:dyDescent="0.3">
      <c r="A23" s="53" t="s">
        <v>109</v>
      </c>
      <c r="B23" s="37">
        <f>SUM(B24)</f>
        <v>9077.1200000000008</v>
      </c>
      <c r="C23" s="38">
        <v>12569</v>
      </c>
      <c r="D23" s="49">
        <f>SUM(D24)</f>
        <v>0</v>
      </c>
      <c r="E23" s="49">
        <f>SUM(E24)</f>
        <v>10152.49</v>
      </c>
      <c r="F23" s="77">
        <f t="shared" si="0"/>
        <v>111.84703958964957</v>
      </c>
      <c r="G23" s="77" t="e">
        <f t="shared" si="1"/>
        <v>#DIV/0!</v>
      </c>
      <c r="K23" s="82"/>
    </row>
    <row r="24" spans="1:12" ht="26.4" x14ac:dyDescent="0.3">
      <c r="A24" s="32" t="s">
        <v>110</v>
      </c>
      <c r="B24" s="4">
        <v>9077.1200000000008</v>
      </c>
      <c r="C24" s="5">
        <v>12569</v>
      </c>
      <c r="D24" s="5"/>
      <c r="E24" s="5">
        <v>10152.49</v>
      </c>
      <c r="F24" s="81">
        <f t="shared" si="0"/>
        <v>111.84703958964957</v>
      </c>
      <c r="G24" s="81" t="e">
        <f t="shared" si="1"/>
        <v>#DIV/0!</v>
      </c>
    </row>
    <row r="25" spans="1:12" x14ac:dyDescent="0.3">
      <c r="A25" s="8"/>
      <c r="B25" s="4"/>
      <c r="C25" s="5"/>
      <c r="D25" s="5"/>
      <c r="E25" s="5"/>
      <c r="F25" s="6"/>
      <c r="G25" s="6"/>
    </row>
    <row r="27" spans="1:12" ht="15.75" customHeight="1" x14ac:dyDescent="0.3">
      <c r="A27" s="436" t="s">
        <v>125</v>
      </c>
      <c r="B27" s="436"/>
      <c r="C27" s="436"/>
      <c r="D27" s="436"/>
      <c r="E27" s="436"/>
      <c r="F27" s="436"/>
      <c r="G27" s="68"/>
    </row>
    <row r="28" spans="1:12" ht="17.399999999999999" x14ac:dyDescent="0.3">
      <c r="A28" s="17"/>
      <c r="B28" s="17"/>
      <c r="C28" s="17"/>
      <c r="D28" s="17"/>
      <c r="E28" s="3"/>
      <c r="F28" s="3"/>
      <c r="G28" s="3"/>
      <c r="J28" s="79"/>
    </row>
    <row r="29" spans="1:12" ht="198" x14ac:dyDescent="0.3">
      <c r="A29" s="16" t="s">
        <v>29</v>
      </c>
      <c r="B29" s="15" t="s">
        <v>22</v>
      </c>
      <c r="C29" s="16" t="s">
        <v>119</v>
      </c>
      <c r="D29" s="16" t="s">
        <v>118</v>
      </c>
      <c r="E29" s="16" t="s">
        <v>121</v>
      </c>
      <c r="F29" s="16" t="s">
        <v>122</v>
      </c>
      <c r="G29" s="16" t="s">
        <v>120</v>
      </c>
    </row>
    <row r="30" spans="1:12" x14ac:dyDescent="0.3">
      <c r="A30" s="72">
        <v>1</v>
      </c>
      <c r="B30" s="73">
        <v>2</v>
      </c>
      <c r="C30" s="72">
        <v>3</v>
      </c>
      <c r="D30" s="72">
        <v>4</v>
      </c>
      <c r="E30" s="72">
        <v>5</v>
      </c>
      <c r="F30" s="72">
        <v>6</v>
      </c>
      <c r="G30" s="72">
        <v>7</v>
      </c>
    </row>
    <row r="31" spans="1:12" x14ac:dyDescent="0.3">
      <c r="A31" s="54" t="s">
        <v>1</v>
      </c>
      <c r="B31" s="44">
        <f>SUM(B32+B36+B39+B43)</f>
        <v>514214.56</v>
      </c>
      <c r="C31" s="45">
        <f>SUM(C32+C34+C36+C39+C43)</f>
        <v>594822.38</v>
      </c>
      <c r="D31" s="45">
        <f>SUM(D32+D34+D36+D39+D43)</f>
        <v>0</v>
      </c>
      <c r="E31" s="45">
        <f>SUM(E32+E34+E36+E39+E43)</f>
        <v>580820.14999999991</v>
      </c>
      <c r="F31" s="45">
        <f>SUM(E31/B31*100)</f>
        <v>112.95287904722105</v>
      </c>
      <c r="G31" s="45" t="e">
        <f>SUM(E31/D31*100)</f>
        <v>#DIV/0!</v>
      </c>
    </row>
    <row r="32" spans="1:12" ht="15.75" customHeight="1" x14ac:dyDescent="0.3">
      <c r="A32" s="41" t="s">
        <v>31</v>
      </c>
      <c r="B32" s="48">
        <f>SUM(B33)</f>
        <v>4656.96</v>
      </c>
      <c r="C32" s="49">
        <f>SUM(C33)</f>
        <v>16953.38</v>
      </c>
      <c r="D32" s="49">
        <f>SUM(D33)</f>
        <v>0</v>
      </c>
      <c r="E32" s="49">
        <f>SUM(E33)</f>
        <v>16763.48</v>
      </c>
      <c r="F32" s="80">
        <f t="shared" ref="F32:F44" si="2">SUM(E32/B32*100)</f>
        <v>359.96615818044387</v>
      </c>
      <c r="G32" s="80" t="e">
        <f t="shared" ref="G32:G44" si="3">SUM(E32/D32*100)</f>
        <v>#DIV/0!</v>
      </c>
    </row>
    <row r="33" spans="1:11" x14ac:dyDescent="0.3">
      <c r="A33" s="29" t="s">
        <v>32</v>
      </c>
      <c r="B33" s="4">
        <v>4656.96</v>
      </c>
      <c r="C33" s="5">
        <v>16953.38</v>
      </c>
      <c r="D33" s="5"/>
      <c r="E33" s="5">
        <v>16763.48</v>
      </c>
      <c r="F33" s="81">
        <f t="shared" si="2"/>
        <v>359.96615818044387</v>
      </c>
      <c r="G33" s="81" t="e">
        <f t="shared" si="3"/>
        <v>#DIV/0!</v>
      </c>
    </row>
    <row r="34" spans="1:11" x14ac:dyDescent="0.3">
      <c r="A34" s="41" t="s">
        <v>33</v>
      </c>
      <c r="B34" s="37"/>
      <c r="C34" s="38"/>
      <c r="D34" s="38">
        <f>SUM(D35)</f>
        <v>0</v>
      </c>
      <c r="E34" s="38">
        <f>SUM(E35)</f>
        <v>0</v>
      </c>
      <c r="F34" s="77" t="e">
        <f t="shared" si="2"/>
        <v>#DIV/0!</v>
      </c>
      <c r="G34" s="77" t="e">
        <f t="shared" si="3"/>
        <v>#DIV/0!</v>
      </c>
    </row>
    <row r="35" spans="1:11" x14ac:dyDescent="0.3">
      <c r="A35" s="18" t="s">
        <v>51</v>
      </c>
      <c r="B35" s="4"/>
      <c r="C35" s="5">
        <v>0</v>
      </c>
      <c r="D35" s="5"/>
      <c r="E35" s="5"/>
      <c r="F35" s="78" t="e">
        <f t="shared" si="2"/>
        <v>#DIV/0!</v>
      </c>
      <c r="G35" s="78" t="e">
        <f t="shared" si="3"/>
        <v>#DIV/0!</v>
      </c>
      <c r="I35" s="75"/>
      <c r="J35" s="76"/>
    </row>
    <row r="36" spans="1:11" ht="26.4" x14ac:dyDescent="0.3">
      <c r="A36" s="36" t="s">
        <v>30</v>
      </c>
      <c r="B36" s="37">
        <f>SUM(B37:B38)</f>
        <v>113672.1</v>
      </c>
      <c r="C36" s="38">
        <v>127690</v>
      </c>
      <c r="D36" s="38">
        <f>SUM(D37+D38)</f>
        <v>0</v>
      </c>
      <c r="E36" s="38">
        <f>SUM(E37+E38)</f>
        <v>127684.19</v>
      </c>
      <c r="F36" s="77">
        <f t="shared" si="2"/>
        <v>112.3267626796725</v>
      </c>
      <c r="G36" s="77" t="e">
        <f t="shared" si="3"/>
        <v>#DIV/0!</v>
      </c>
    </row>
    <row r="37" spans="1:11" ht="39.6" x14ac:dyDescent="0.3">
      <c r="A37" s="32" t="s">
        <v>108</v>
      </c>
      <c r="B37" s="4"/>
      <c r="C37" s="5">
        <v>411</v>
      </c>
      <c r="D37" s="5"/>
      <c r="E37" s="5"/>
      <c r="F37" s="81" t="e">
        <f t="shared" si="2"/>
        <v>#DIV/0!</v>
      </c>
      <c r="G37" s="81" t="e">
        <f t="shared" si="3"/>
        <v>#DIV/0!</v>
      </c>
    </row>
    <row r="38" spans="1:11" x14ac:dyDescent="0.3">
      <c r="A38" s="32" t="s">
        <v>52</v>
      </c>
      <c r="B38" s="4">
        <v>113672.1</v>
      </c>
      <c r="C38" s="5">
        <v>127279</v>
      </c>
      <c r="D38" s="5"/>
      <c r="E38" s="5">
        <v>127684.19</v>
      </c>
      <c r="F38" s="81">
        <f t="shared" si="2"/>
        <v>112.3267626796725</v>
      </c>
      <c r="G38" s="81" t="e">
        <f t="shared" si="3"/>
        <v>#DIV/0!</v>
      </c>
    </row>
    <row r="39" spans="1:11" x14ac:dyDescent="0.3">
      <c r="A39" s="53" t="s">
        <v>53</v>
      </c>
      <c r="B39" s="37">
        <f>SUM(B40:B42)</f>
        <v>394069.29</v>
      </c>
      <c r="C39" s="38">
        <v>437610</v>
      </c>
      <c r="D39" s="38">
        <f>SUM(D40:D42)</f>
        <v>0</v>
      </c>
      <c r="E39" s="38">
        <f>SUM(E40+E41+E42)</f>
        <v>422649.91</v>
      </c>
      <c r="F39" s="77">
        <f t="shared" si="2"/>
        <v>107.25268898776659</v>
      </c>
      <c r="G39" s="77" t="e">
        <f t="shared" si="3"/>
        <v>#DIV/0!</v>
      </c>
    </row>
    <row r="40" spans="1:11" x14ac:dyDescent="0.3">
      <c r="A40" s="32" t="s">
        <v>55</v>
      </c>
      <c r="B40" s="4">
        <v>88.24</v>
      </c>
      <c r="C40" s="5">
        <v>37</v>
      </c>
      <c r="D40" s="5"/>
      <c r="E40" s="5">
        <v>36.409999999999997</v>
      </c>
      <c r="F40" s="81">
        <f t="shared" si="2"/>
        <v>41.262466001813237</v>
      </c>
      <c r="G40" s="81" t="e">
        <f t="shared" si="3"/>
        <v>#DIV/0!</v>
      </c>
    </row>
    <row r="41" spans="1:11" x14ac:dyDescent="0.3">
      <c r="A41" s="32" t="s">
        <v>54</v>
      </c>
      <c r="B41" s="4">
        <v>1272.8900000000001</v>
      </c>
      <c r="C41" s="5">
        <v>2092</v>
      </c>
      <c r="D41" s="5"/>
      <c r="E41" s="5">
        <v>1877.5</v>
      </c>
      <c r="F41" s="81">
        <f t="shared" si="2"/>
        <v>147.49899834235478</v>
      </c>
      <c r="G41" s="81" t="e">
        <f t="shared" si="3"/>
        <v>#DIV/0!</v>
      </c>
    </row>
    <row r="42" spans="1:11" ht="26.4" x14ac:dyDescent="0.3">
      <c r="A42" s="32" t="s">
        <v>56</v>
      </c>
      <c r="B42" s="4">
        <v>392708.16</v>
      </c>
      <c r="C42" s="5">
        <v>435481</v>
      </c>
      <c r="D42" s="5"/>
      <c r="E42" s="5">
        <v>420736</v>
      </c>
      <c r="F42" s="81">
        <f t="shared" si="2"/>
        <v>107.13706585572351</v>
      </c>
      <c r="G42" s="81" t="e">
        <f t="shared" si="3"/>
        <v>#DIV/0!</v>
      </c>
      <c r="K42" s="79"/>
    </row>
    <row r="43" spans="1:11" x14ac:dyDescent="0.3">
      <c r="A43" s="53" t="s">
        <v>109</v>
      </c>
      <c r="B43" s="37">
        <f>SUM(B44)</f>
        <v>1816.21</v>
      </c>
      <c r="C43" s="38">
        <v>12569</v>
      </c>
      <c r="D43" s="38">
        <f>SUM(D44)</f>
        <v>0</v>
      </c>
      <c r="E43" s="38">
        <f>SUM(E44)</f>
        <v>13722.57</v>
      </c>
      <c r="F43" s="77">
        <f t="shared" si="2"/>
        <v>755.56075563949094</v>
      </c>
      <c r="G43" s="77" t="e">
        <f t="shared" si="3"/>
        <v>#DIV/0!</v>
      </c>
    </row>
    <row r="44" spans="1:11" ht="26.4" x14ac:dyDescent="0.3">
      <c r="A44" s="32" t="s">
        <v>110</v>
      </c>
      <c r="B44" s="4">
        <v>1816.21</v>
      </c>
      <c r="C44" s="5">
        <v>12569</v>
      </c>
      <c r="D44" s="5"/>
      <c r="E44" s="5">
        <v>13722.57</v>
      </c>
      <c r="F44" s="81">
        <f t="shared" si="2"/>
        <v>755.56075563949094</v>
      </c>
      <c r="G44" s="81" t="e">
        <f t="shared" si="3"/>
        <v>#DIV/0!</v>
      </c>
    </row>
    <row r="45" spans="1:11" x14ac:dyDescent="0.3">
      <c r="A45" s="8"/>
      <c r="B45" s="4"/>
      <c r="C45" s="5"/>
      <c r="D45" s="5"/>
      <c r="E45" s="5"/>
      <c r="F45" s="6"/>
      <c r="G45" s="6"/>
    </row>
  </sheetData>
  <mergeCells count="5">
    <mergeCell ref="A3:F3"/>
    <mergeCell ref="A5:F5"/>
    <mergeCell ref="A7:F7"/>
    <mergeCell ref="A27:F27"/>
    <mergeCell ref="A1:J1"/>
  </mergeCells>
  <pageMargins left="0.7" right="0.7" top="0.75" bottom="0.75" header="0.3" footer="0.3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7"/>
  <sheetViews>
    <sheetView workbookViewId="0">
      <selection activeCell="E14" sqref="E14"/>
    </sheetView>
  </sheetViews>
  <sheetFormatPr defaultRowHeight="14.4" x14ac:dyDescent="0.3"/>
  <cols>
    <col min="1" max="1" width="37.6640625" customWidth="1"/>
    <col min="2" max="2" width="25.33203125" customWidth="1"/>
    <col min="3" max="3" width="25" customWidth="1"/>
    <col min="4" max="4" width="0.88671875" hidden="1" customWidth="1"/>
    <col min="5" max="5" width="25.33203125" customWidth="1"/>
    <col min="6" max="6" width="16.6640625" customWidth="1"/>
    <col min="7" max="7" width="15.5546875" customWidth="1"/>
  </cols>
  <sheetData>
    <row r="1" spans="1:11" ht="42" customHeight="1" x14ac:dyDescent="0.3">
      <c r="A1" s="436"/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11" ht="18" customHeight="1" x14ac:dyDescent="0.3">
      <c r="A2" s="2"/>
      <c r="B2" s="2"/>
      <c r="C2" s="17"/>
      <c r="D2" s="2"/>
      <c r="E2" s="2"/>
      <c r="F2" s="2"/>
      <c r="G2" s="17"/>
    </row>
    <row r="3" spans="1:11" ht="15.6" x14ac:dyDescent="0.3">
      <c r="A3" s="436"/>
      <c r="B3" s="436"/>
      <c r="C3" s="436"/>
      <c r="D3" s="436"/>
      <c r="E3" s="437"/>
      <c r="F3" s="437"/>
      <c r="G3" s="69"/>
    </row>
    <row r="4" spans="1:11" ht="17.399999999999999" x14ac:dyDescent="0.3">
      <c r="A4" s="2"/>
      <c r="B4" s="2"/>
      <c r="C4" s="2"/>
      <c r="D4" s="2"/>
      <c r="E4" s="3"/>
      <c r="F4" s="3"/>
      <c r="G4" s="3"/>
    </row>
    <row r="5" spans="1:11" ht="18" customHeight="1" x14ac:dyDescent="0.3">
      <c r="A5" s="436"/>
      <c r="B5" s="438"/>
      <c r="C5" s="438"/>
      <c r="D5" s="438"/>
      <c r="E5" s="438"/>
      <c r="F5" s="438"/>
      <c r="G5" s="70"/>
    </row>
    <row r="6" spans="1:11" ht="17.399999999999999" x14ac:dyDescent="0.3">
      <c r="A6" s="2"/>
      <c r="B6" s="2"/>
      <c r="C6" s="2"/>
      <c r="D6" s="2"/>
      <c r="E6" s="3"/>
      <c r="F6" s="3"/>
      <c r="G6" s="3"/>
    </row>
    <row r="7" spans="1:11" ht="15.6" x14ac:dyDescent="0.3">
      <c r="A7" s="436" t="s">
        <v>126</v>
      </c>
      <c r="B7" s="439"/>
      <c r="C7" s="439"/>
      <c r="D7" s="439"/>
      <c r="E7" s="439"/>
      <c r="F7" s="439"/>
      <c r="G7" s="71"/>
    </row>
    <row r="8" spans="1:11" ht="17.399999999999999" x14ac:dyDescent="0.3">
      <c r="A8" s="2"/>
      <c r="B8" s="2"/>
      <c r="C8" s="2"/>
      <c r="D8" s="2"/>
      <c r="E8" s="3"/>
      <c r="F8" s="3"/>
      <c r="G8" s="3"/>
    </row>
    <row r="9" spans="1:11" ht="198" x14ac:dyDescent="0.3">
      <c r="A9" s="1" t="s">
        <v>29</v>
      </c>
      <c r="B9" s="1" t="s">
        <v>134</v>
      </c>
      <c r="C9" s="1" t="s">
        <v>135</v>
      </c>
      <c r="D9" s="1" t="s">
        <v>136</v>
      </c>
      <c r="E9" s="1" t="s">
        <v>137</v>
      </c>
      <c r="F9" s="1" t="s">
        <v>140</v>
      </c>
      <c r="G9" s="1" t="s">
        <v>141</v>
      </c>
    </row>
    <row r="10" spans="1:11" s="83" customFormat="1" x14ac:dyDescent="0.3">
      <c r="A10" s="72">
        <v>1</v>
      </c>
      <c r="B10" s="73">
        <v>2</v>
      </c>
      <c r="C10" s="72">
        <v>3</v>
      </c>
      <c r="D10" s="72">
        <v>4</v>
      </c>
      <c r="E10" s="72">
        <v>5</v>
      </c>
      <c r="F10" s="72">
        <v>6</v>
      </c>
      <c r="G10" s="72">
        <v>7</v>
      </c>
    </row>
    <row r="11" spans="1:11" ht="15.75" customHeight="1" x14ac:dyDescent="0.3">
      <c r="A11" s="55" t="s">
        <v>9</v>
      </c>
      <c r="B11" s="56">
        <f>SUM(B12)</f>
        <v>514214.59</v>
      </c>
      <c r="C11" s="20">
        <f>SUM(C12)</f>
        <v>594822.38</v>
      </c>
      <c r="D11" s="20">
        <f>SUM(D12)</f>
        <v>0</v>
      </c>
      <c r="E11" s="20">
        <f>SUM(E12)</f>
        <v>580819.79</v>
      </c>
      <c r="F11" s="20">
        <f>SUM(E11/B11*100)</f>
        <v>112.95280244770962</v>
      </c>
      <c r="G11" s="20" t="e">
        <f>SUM(E11/D11*100)</f>
        <v>#DIV/0!</v>
      </c>
    </row>
    <row r="12" spans="1:11" ht="15.75" customHeight="1" x14ac:dyDescent="0.3">
      <c r="A12" s="50" t="s">
        <v>47</v>
      </c>
      <c r="B12" s="51">
        <f>SUM(B13:B15)</f>
        <v>514214.59</v>
      </c>
      <c r="C12" s="52">
        <f>SUM(C13:C15)</f>
        <v>594822.38</v>
      </c>
      <c r="D12" s="52">
        <f>SUM(D13:D15)</f>
        <v>0</v>
      </c>
      <c r="E12" s="52">
        <f>SUM(E13:E15)</f>
        <v>580819.79</v>
      </c>
      <c r="F12" s="38">
        <f t="shared" ref="F12" si="0">SUM(E12/B12*100)</f>
        <v>112.95280244770962</v>
      </c>
      <c r="G12" s="38" t="e">
        <f t="shared" ref="G12:G15" si="1">SUM(E12/D12*100)</f>
        <v>#DIV/0!</v>
      </c>
    </row>
    <row r="13" spans="1:11" ht="26.4" x14ac:dyDescent="0.3">
      <c r="A13" s="13" t="s">
        <v>48</v>
      </c>
      <c r="B13" s="4">
        <v>512545</v>
      </c>
      <c r="C13" s="5">
        <v>591518</v>
      </c>
      <c r="D13" s="5"/>
      <c r="E13" s="5">
        <v>577919.54</v>
      </c>
      <c r="F13" s="5"/>
      <c r="G13" s="5" t="e">
        <f t="shared" si="1"/>
        <v>#DIV/0!</v>
      </c>
    </row>
    <row r="14" spans="1:11" x14ac:dyDescent="0.3">
      <c r="A14" s="12" t="s">
        <v>49</v>
      </c>
      <c r="B14" s="4">
        <v>536.80999999999995</v>
      </c>
      <c r="C14" s="5">
        <v>626.38</v>
      </c>
      <c r="D14" s="5"/>
      <c r="E14" s="5">
        <v>626.20000000000005</v>
      </c>
      <c r="F14" s="5"/>
      <c r="G14" s="5" t="e">
        <f t="shared" si="1"/>
        <v>#DIV/0!</v>
      </c>
    </row>
    <row r="15" spans="1:11" ht="26.4" x14ac:dyDescent="0.3">
      <c r="A15" s="31" t="s">
        <v>50</v>
      </c>
      <c r="B15" s="4">
        <v>1132.78</v>
      </c>
      <c r="C15" s="5">
        <v>2678</v>
      </c>
      <c r="D15" s="5"/>
      <c r="E15" s="5">
        <v>2274.0500000000002</v>
      </c>
      <c r="F15" s="5"/>
      <c r="G15" s="5" t="e">
        <f t="shared" si="1"/>
        <v>#DIV/0!</v>
      </c>
    </row>
    <row r="16" spans="1:11" x14ac:dyDescent="0.3">
      <c r="A16" s="7"/>
      <c r="B16" s="4"/>
      <c r="C16" s="5"/>
      <c r="D16" s="5"/>
      <c r="E16" s="5"/>
      <c r="F16" s="6"/>
      <c r="G16" s="6"/>
    </row>
    <row r="17" spans="1:7" x14ac:dyDescent="0.3">
      <c r="A17" s="14"/>
      <c r="B17" s="4"/>
      <c r="C17" s="5"/>
      <c r="D17" s="5"/>
      <c r="E17" s="5"/>
      <c r="F17" s="6"/>
      <c r="G17" s="6"/>
    </row>
  </sheetData>
  <mergeCells count="4">
    <mergeCell ref="A3:F3"/>
    <mergeCell ref="A5:F5"/>
    <mergeCell ref="A7:F7"/>
    <mergeCell ref="A1:K1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2"/>
  <sheetViews>
    <sheetView workbookViewId="0">
      <selection activeCell="I8" sqref="I8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7" width="25.33203125" customWidth="1"/>
    <col min="8" max="8" width="16" customWidth="1"/>
    <col min="9" max="9" width="11.6640625" customWidth="1"/>
  </cols>
  <sheetData>
    <row r="1" spans="1:9" ht="42" customHeight="1" x14ac:dyDescent="0.3">
      <c r="A1" s="436"/>
      <c r="B1" s="436"/>
      <c r="C1" s="436"/>
      <c r="D1" s="436"/>
      <c r="E1" s="436"/>
      <c r="F1" s="436"/>
      <c r="G1" s="436"/>
      <c r="H1" s="436"/>
    </row>
    <row r="2" spans="1:9" ht="18" customHeight="1" x14ac:dyDescent="0.3">
      <c r="A2" s="2"/>
      <c r="B2" s="2"/>
      <c r="C2" s="2"/>
      <c r="D2" s="2"/>
      <c r="E2" s="2"/>
      <c r="F2" s="2"/>
      <c r="G2" s="2"/>
      <c r="H2" s="2"/>
    </row>
    <row r="3" spans="1:9" ht="15.75" customHeight="1" x14ac:dyDescent="0.3">
      <c r="A3" s="436" t="s">
        <v>12</v>
      </c>
      <c r="B3" s="436"/>
      <c r="C3" s="436"/>
      <c r="D3" s="436"/>
      <c r="E3" s="436"/>
      <c r="F3" s="436"/>
      <c r="G3" s="436"/>
      <c r="H3" s="436"/>
    </row>
    <row r="4" spans="1:9" ht="17.399999999999999" x14ac:dyDescent="0.3">
      <c r="A4" s="2"/>
      <c r="B4" s="2"/>
      <c r="C4" s="2"/>
      <c r="D4" s="2"/>
      <c r="E4" s="2"/>
      <c r="F4" s="2"/>
      <c r="G4" s="3"/>
      <c r="H4" s="3"/>
    </row>
    <row r="5" spans="1:9" ht="18" customHeight="1" x14ac:dyDescent="0.3">
      <c r="A5" s="436" t="s">
        <v>35</v>
      </c>
      <c r="B5" s="436"/>
      <c r="C5" s="436"/>
      <c r="D5" s="436"/>
      <c r="E5" s="436"/>
      <c r="F5" s="436"/>
      <c r="G5" s="436"/>
      <c r="H5" s="436"/>
    </row>
    <row r="6" spans="1:9" ht="17.399999999999999" x14ac:dyDescent="0.3">
      <c r="A6" s="2"/>
      <c r="B6" s="2"/>
      <c r="C6" s="2"/>
      <c r="D6" s="2"/>
      <c r="E6" s="2"/>
      <c r="F6" s="2"/>
      <c r="G6" s="3"/>
      <c r="H6" s="3"/>
    </row>
    <row r="7" spans="1:9" ht="26.4" x14ac:dyDescent="0.3">
      <c r="A7" s="1" t="s">
        <v>2</v>
      </c>
      <c r="B7" s="88" t="s">
        <v>3</v>
      </c>
      <c r="C7" s="88" t="s">
        <v>21</v>
      </c>
      <c r="D7" s="1" t="s">
        <v>134</v>
      </c>
      <c r="E7" s="1" t="s">
        <v>135</v>
      </c>
      <c r="F7" s="1" t="s">
        <v>136</v>
      </c>
      <c r="G7" s="1" t="s">
        <v>137</v>
      </c>
      <c r="H7" s="1" t="s">
        <v>140</v>
      </c>
      <c r="I7" s="1" t="s">
        <v>245</v>
      </c>
    </row>
    <row r="8" spans="1:9" x14ac:dyDescent="0.3">
      <c r="A8" s="24"/>
      <c r="B8" s="25"/>
      <c r="C8" s="23" t="s">
        <v>37</v>
      </c>
      <c r="D8" s="25"/>
      <c r="E8" s="24"/>
      <c r="F8" s="24"/>
      <c r="G8" s="24"/>
      <c r="H8" s="24"/>
      <c r="I8" s="108"/>
    </row>
    <row r="9" spans="1:9" ht="26.4" x14ac:dyDescent="0.3">
      <c r="A9" s="7">
        <v>8</v>
      </c>
      <c r="B9" s="7"/>
      <c r="C9" s="7" t="s">
        <v>10</v>
      </c>
      <c r="D9" s="4"/>
      <c r="E9" s="5"/>
      <c r="F9" s="5"/>
      <c r="G9" s="5"/>
      <c r="H9" s="5"/>
      <c r="I9" s="108"/>
    </row>
    <row r="10" spans="1:9" x14ac:dyDescent="0.3">
      <c r="A10" s="7"/>
      <c r="B10" s="11">
        <v>84</v>
      </c>
      <c r="C10" s="11" t="s">
        <v>16</v>
      </c>
      <c r="D10" s="4"/>
      <c r="E10" s="5"/>
      <c r="F10" s="5"/>
      <c r="G10" s="5"/>
      <c r="H10" s="5"/>
      <c r="I10" s="108"/>
    </row>
    <row r="11" spans="1:9" x14ac:dyDescent="0.3">
      <c r="A11" s="7"/>
      <c r="B11" s="11"/>
      <c r="C11" s="26"/>
      <c r="D11" s="4"/>
      <c r="E11" s="5"/>
      <c r="F11" s="5"/>
      <c r="G11" s="5"/>
      <c r="H11" s="5"/>
      <c r="I11" s="108"/>
    </row>
    <row r="12" spans="1:9" x14ac:dyDescent="0.3">
      <c r="A12" s="7"/>
      <c r="B12" s="11"/>
      <c r="C12" s="23" t="s">
        <v>40</v>
      </c>
      <c r="D12" s="4"/>
      <c r="E12" s="5"/>
      <c r="F12" s="5"/>
      <c r="G12" s="5"/>
      <c r="H12" s="5"/>
      <c r="I12" s="108"/>
    </row>
    <row r="13" spans="1:9" ht="26.4" x14ac:dyDescent="0.3">
      <c r="A13" s="9">
        <v>5</v>
      </c>
      <c r="B13" s="10"/>
      <c r="C13" s="18" t="s">
        <v>11</v>
      </c>
      <c r="D13" s="4"/>
      <c r="E13" s="5"/>
      <c r="F13" s="5"/>
      <c r="G13" s="5"/>
      <c r="H13" s="5"/>
      <c r="I13" s="108"/>
    </row>
    <row r="14" spans="1:9" ht="26.4" x14ac:dyDescent="0.3">
      <c r="A14" s="11"/>
      <c r="B14" s="11">
        <v>54</v>
      </c>
      <c r="C14" s="19" t="s">
        <v>17</v>
      </c>
      <c r="D14" s="4"/>
      <c r="E14" s="5"/>
      <c r="F14" s="5"/>
      <c r="G14" s="5"/>
      <c r="H14" s="6"/>
      <c r="I14" s="108"/>
    </row>
    <row r="15" spans="1:9" x14ac:dyDescent="0.3">
      <c r="I15" s="103"/>
    </row>
    <row r="16" spans="1:9" x14ac:dyDescent="0.3">
      <c r="I16" s="103"/>
    </row>
    <row r="17" spans="9:9" x14ac:dyDescent="0.3">
      <c r="I17" s="103"/>
    </row>
    <row r="18" spans="9:9" x14ac:dyDescent="0.3">
      <c r="I18" s="103"/>
    </row>
    <row r="19" spans="9:9" x14ac:dyDescent="0.3">
      <c r="I19" s="103"/>
    </row>
    <row r="20" spans="9:9" x14ac:dyDescent="0.3">
      <c r="I20" s="103"/>
    </row>
    <row r="21" spans="9:9" x14ac:dyDescent="0.3">
      <c r="I21" s="103"/>
    </row>
    <row r="22" spans="9:9" x14ac:dyDescent="0.3">
      <c r="I22" s="103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6"/>
  <sheetViews>
    <sheetView workbookViewId="0">
      <selection activeCell="G8" sqref="G8"/>
    </sheetView>
  </sheetViews>
  <sheetFormatPr defaultRowHeight="14.4" x14ac:dyDescent="0.3"/>
  <cols>
    <col min="1" max="5" width="25.33203125" customWidth="1"/>
    <col min="6" max="6" width="16.33203125" customWidth="1"/>
    <col min="7" max="7" width="10.21875" customWidth="1"/>
  </cols>
  <sheetData>
    <row r="1" spans="1:7" ht="42" customHeight="1" x14ac:dyDescent="0.3">
      <c r="A1" s="436"/>
      <c r="B1" s="436"/>
      <c r="C1" s="436"/>
      <c r="D1" s="436"/>
      <c r="E1" s="436"/>
      <c r="F1" s="436"/>
    </row>
    <row r="2" spans="1:7" ht="18" customHeight="1" x14ac:dyDescent="0.3">
      <c r="A2" s="17"/>
      <c r="B2" s="17"/>
      <c r="C2" s="17"/>
      <c r="D2" s="17"/>
      <c r="E2" s="17"/>
      <c r="F2" s="17"/>
    </row>
    <row r="3" spans="1:7" ht="15.75" customHeight="1" x14ac:dyDescent="0.3">
      <c r="A3" s="436" t="s">
        <v>12</v>
      </c>
      <c r="B3" s="436"/>
      <c r="C3" s="436"/>
      <c r="D3" s="436"/>
      <c r="E3" s="436"/>
      <c r="F3" s="436"/>
    </row>
    <row r="4" spans="1:7" ht="17.399999999999999" x14ac:dyDescent="0.3">
      <c r="A4" s="17"/>
      <c r="B4" s="17"/>
      <c r="C4" s="17"/>
      <c r="D4" s="17"/>
      <c r="E4" s="3"/>
      <c r="F4" s="3"/>
    </row>
    <row r="5" spans="1:7" ht="18" customHeight="1" x14ac:dyDescent="0.3">
      <c r="A5" s="436" t="s">
        <v>36</v>
      </c>
      <c r="B5" s="436"/>
      <c r="C5" s="436"/>
      <c r="D5" s="436"/>
      <c r="E5" s="436"/>
      <c r="F5" s="436"/>
    </row>
    <row r="6" spans="1:7" ht="17.399999999999999" x14ac:dyDescent="0.3">
      <c r="A6" s="17"/>
      <c r="B6" s="17"/>
      <c r="C6" s="17"/>
      <c r="D6" s="17"/>
      <c r="E6" s="3"/>
      <c r="F6" s="3"/>
    </row>
    <row r="7" spans="1:7" ht="26.4" x14ac:dyDescent="0.3">
      <c r="A7" s="88" t="s">
        <v>29</v>
      </c>
      <c r="B7" s="1" t="s">
        <v>134</v>
      </c>
      <c r="C7" s="1" t="s">
        <v>135</v>
      </c>
      <c r="D7" s="1" t="s">
        <v>136</v>
      </c>
      <c r="E7" s="1" t="s">
        <v>137</v>
      </c>
      <c r="F7" s="1" t="s">
        <v>140</v>
      </c>
      <c r="G7" s="1" t="s">
        <v>245</v>
      </c>
    </row>
    <row r="8" spans="1:7" x14ac:dyDescent="0.3">
      <c r="A8" s="7" t="s">
        <v>37</v>
      </c>
      <c r="B8" s="4"/>
      <c r="C8" s="5"/>
      <c r="D8" s="5"/>
      <c r="E8" s="5"/>
      <c r="F8" s="5"/>
      <c r="G8" s="108"/>
    </row>
    <row r="9" spans="1:7" ht="26.4" x14ac:dyDescent="0.3">
      <c r="A9" s="7" t="s">
        <v>38</v>
      </c>
      <c r="B9" s="4"/>
      <c r="C9" s="5"/>
      <c r="D9" s="5"/>
      <c r="E9" s="5"/>
      <c r="F9" s="5"/>
      <c r="G9" s="108"/>
    </row>
    <row r="10" spans="1:7" ht="26.4" x14ac:dyDescent="0.3">
      <c r="A10" s="13" t="s">
        <v>39</v>
      </c>
      <c r="B10" s="4"/>
      <c r="C10" s="5"/>
      <c r="D10" s="5"/>
      <c r="E10" s="5"/>
      <c r="F10" s="5"/>
      <c r="G10" s="108"/>
    </row>
    <row r="11" spans="1:7" x14ac:dyDescent="0.3">
      <c r="A11" s="13"/>
      <c r="B11" s="4"/>
      <c r="C11" s="5"/>
      <c r="D11" s="5"/>
      <c r="E11" s="5"/>
      <c r="F11" s="5"/>
      <c r="G11" s="108"/>
    </row>
    <row r="12" spans="1:7" x14ac:dyDescent="0.3">
      <c r="A12" s="7" t="s">
        <v>40</v>
      </c>
      <c r="B12" s="4"/>
      <c r="C12" s="5"/>
      <c r="D12" s="5"/>
      <c r="E12" s="5"/>
      <c r="F12" s="5"/>
      <c r="G12" s="108"/>
    </row>
    <row r="13" spans="1:7" x14ac:dyDescent="0.3">
      <c r="A13" s="18" t="s">
        <v>31</v>
      </c>
      <c r="B13" s="4"/>
      <c r="C13" s="5"/>
      <c r="D13" s="5"/>
      <c r="E13" s="5"/>
      <c r="F13" s="5"/>
      <c r="G13" s="108"/>
    </row>
    <row r="14" spans="1:7" x14ac:dyDescent="0.3">
      <c r="A14" s="8" t="s">
        <v>32</v>
      </c>
      <c r="B14" s="4"/>
      <c r="C14" s="5"/>
      <c r="D14" s="5"/>
      <c r="E14" s="5"/>
      <c r="F14" s="6"/>
      <c r="G14" s="108"/>
    </row>
    <row r="15" spans="1:7" x14ac:dyDescent="0.3">
      <c r="A15" s="18" t="s">
        <v>33</v>
      </c>
      <c r="B15" s="4"/>
      <c r="C15" s="5"/>
      <c r="D15" s="5"/>
      <c r="E15" s="5"/>
      <c r="F15" s="6"/>
      <c r="G15" s="108"/>
    </row>
    <row r="16" spans="1:7" x14ac:dyDescent="0.3">
      <c r="A16" s="8" t="s">
        <v>34</v>
      </c>
      <c r="B16" s="4"/>
      <c r="C16" s="5"/>
      <c r="D16" s="5"/>
      <c r="E16" s="5"/>
      <c r="F16" s="6"/>
      <c r="G16" s="108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39"/>
  <sheetViews>
    <sheetView zoomScaleNormal="100" workbookViewId="0">
      <selection activeCell="H129" sqref="H129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5" width="25.33203125" customWidth="1"/>
    <col min="6" max="6" width="25.109375" customWidth="1"/>
    <col min="7" max="7" width="25.33203125" hidden="1" customWidth="1"/>
    <col min="8" max="8" width="25.33203125" customWidth="1"/>
    <col min="9" max="10" width="17.77734375" customWidth="1"/>
  </cols>
  <sheetData>
    <row r="1" spans="1:11" ht="42" customHeight="1" x14ac:dyDescent="0.3">
      <c r="A1" s="436"/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11" ht="17.399999999999999" x14ac:dyDescent="0.3">
      <c r="A2" s="2"/>
      <c r="B2" s="2"/>
      <c r="C2" s="2"/>
      <c r="D2" s="2"/>
      <c r="E2" s="2"/>
      <c r="F2" s="2"/>
      <c r="G2" s="2"/>
      <c r="H2" s="3"/>
      <c r="I2" s="3"/>
      <c r="J2" s="3"/>
    </row>
    <row r="3" spans="1:11" ht="17.399999999999999" x14ac:dyDescent="0.3">
      <c r="A3" s="17"/>
      <c r="B3" s="17"/>
      <c r="C3" s="17"/>
      <c r="D3" s="17"/>
      <c r="E3" s="17"/>
      <c r="F3" s="86" t="s">
        <v>127</v>
      </c>
      <c r="G3" s="17"/>
      <c r="H3" s="3"/>
      <c r="I3" s="3"/>
      <c r="J3" s="3"/>
    </row>
    <row r="4" spans="1:11" ht="17.399999999999999" x14ac:dyDescent="0.3">
      <c r="A4" s="17"/>
      <c r="B4" s="17"/>
      <c r="C4" s="17"/>
      <c r="D4" s="17"/>
      <c r="E4" s="17"/>
      <c r="F4" s="86"/>
      <c r="G4" s="17"/>
      <c r="H4" s="3"/>
      <c r="I4" s="3"/>
      <c r="J4" s="3"/>
    </row>
    <row r="5" spans="1:11" ht="18" customHeight="1" x14ac:dyDescent="0.3">
      <c r="A5" s="436" t="s">
        <v>128</v>
      </c>
      <c r="B5" s="436"/>
      <c r="C5" s="436"/>
      <c r="D5" s="436"/>
      <c r="E5" s="436"/>
      <c r="F5" s="436"/>
      <c r="G5" s="436"/>
      <c r="H5" s="436"/>
      <c r="I5" s="436"/>
      <c r="J5" s="74"/>
    </row>
    <row r="6" spans="1:11" ht="17.399999999999999" x14ac:dyDescent="0.3">
      <c r="A6" s="2"/>
      <c r="B6" s="2"/>
      <c r="C6" s="2"/>
      <c r="D6" s="2"/>
      <c r="E6" s="2"/>
      <c r="F6" s="2"/>
      <c r="G6" s="2"/>
      <c r="H6" s="3"/>
      <c r="I6" s="3"/>
      <c r="J6" s="3"/>
    </row>
    <row r="7" spans="1:11" ht="26.4" x14ac:dyDescent="0.3">
      <c r="A7" s="451" t="s">
        <v>13</v>
      </c>
      <c r="B7" s="451"/>
      <c r="C7" s="451"/>
      <c r="D7" s="1" t="s">
        <v>14</v>
      </c>
      <c r="E7" s="1" t="s">
        <v>134</v>
      </c>
      <c r="F7" s="1" t="s">
        <v>135</v>
      </c>
      <c r="G7" s="1" t="s">
        <v>136</v>
      </c>
      <c r="H7" s="1" t="s">
        <v>137</v>
      </c>
      <c r="I7" s="1" t="s">
        <v>138</v>
      </c>
      <c r="J7" s="1" t="s">
        <v>139</v>
      </c>
    </row>
    <row r="8" spans="1:11" s="83" customFormat="1" x14ac:dyDescent="0.3">
      <c r="A8" s="200"/>
      <c r="B8" s="201"/>
      <c r="C8" s="202"/>
      <c r="D8" s="73">
        <v>1</v>
      </c>
      <c r="E8" s="72">
        <v>2</v>
      </c>
      <c r="F8" s="72">
        <v>3</v>
      </c>
      <c r="G8" s="72">
        <v>4</v>
      </c>
      <c r="H8" s="72">
        <v>5</v>
      </c>
      <c r="I8" s="72">
        <v>6</v>
      </c>
      <c r="J8" s="72">
        <v>7</v>
      </c>
    </row>
    <row r="9" spans="1:11" s="83" customFormat="1" ht="43.8" customHeight="1" x14ac:dyDescent="0.3">
      <c r="A9" s="207"/>
      <c r="B9" s="203" t="s">
        <v>256</v>
      </c>
      <c r="C9" s="204"/>
      <c r="D9" s="205" t="s">
        <v>253</v>
      </c>
      <c r="E9" s="208">
        <f>SUM(E10+E36+E173)</f>
        <v>514214.74900000001</v>
      </c>
      <c r="F9" s="208">
        <v>594822</v>
      </c>
      <c r="G9" s="208" t="e">
        <f>SUM(G10+G36+G173)</f>
        <v>#REF!</v>
      </c>
      <c r="H9" s="208">
        <v>580819.54</v>
      </c>
      <c r="I9" s="206">
        <f>SUM(H9/E9*100)</f>
        <v>112.95271890382904</v>
      </c>
      <c r="J9" s="206" t="e">
        <f>SUM(H9/G9*100)</f>
        <v>#REF!</v>
      </c>
    </row>
    <row r="10" spans="1:11" ht="26.4" customHeight="1" x14ac:dyDescent="0.3">
      <c r="A10" s="448" t="s">
        <v>57</v>
      </c>
      <c r="B10" s="448"/>
      <c r="C10" s="448"/>
      <c r="D10" s="192" t="s">
        <v>58</v>
      </c>
      <c r="E10" s="58">
        <f>SUM(E11)</f>
        <v>1132.77</v>
      </c>
      <c r="F10" s="58">
        <f t="shared" ref="F10:H10" si="0">SUM(F11)</f>
        <v>2678</v>
      </c>
      <c r="G10" s="58">
        <f t="shared" si="0"/>
        <v>0</v>
      </c>
      <c r="H10" s="58">
        <f t="shared" si="0"/>
        <v>2274.0499999999997</v>
      </c>
      <c r="I10" s="371">
        <f t="shared" ref="I10:I73" si="1">SUM(H10/E10*100)</f>
        <v>200.75125577125098</v>
      </c>
      <c r="J10" s="371" t="e">
        <f t="shared" ref="J10:J73" si="2">SUM(H10/G10*100)</f>
        <v>#DIV/0!</v>
      </c>
    </row>
    <row r="11" spans="1:11" ht="26.4" customHeight="1" x14ac:dyDescent="0.3">
      <c r="A11" s="450" t="s">
        <v>59</v>
      </c>
      <c r="B11" s="450"/>
      <c r="C11" s="450"/>
      <c r="D11" s="197" t="s">
        <v>60</v>
      </c>
      <c r="E11" s="57">
        <f>SUM(E12+E24)</f>
        <v>1132.77</v>
      </c>
      <c r="F11" s="57">
        <f>SUM(F12+F24)</f>
        <v>2678</v>
      </c>
      <c r="G11" s="57">
        <f t="shared" ref="G11:H11" si="3">SUM(G12+G24)</f>
        <v>0</v>
      </c>
      <c r="H11" s="57">
        <f t="shared" si="3"/>
        <v>2274.0499999999997</v>
      </c>
      <c r="I11" s="372">
        <f t="shared" si="1"/>
        <v>200.75125577125098</v>
      </c>
      <c r="J11" s="372" t="e">
        <f t="shared" si="2"/>
        <v>#DIV/0!</v>
      </c>
    </row>
    <row r="12" spans="1:11" ht="14.4" customHeight="1" x14ac:dyDescent="0.3">
      <c r="A12" s="447" t="s">
        <v>61</v>
      </c>
      <c r="B12" s="447"/>
      <c r="C12" s="447"/>
      <c r="D12" s="239" t="s">
        <v>62</v>
      </c>
      <c r="E12" s="238">
        <f>SUM(E13)</f>
        <v>308.45</v>
      </c>
      <c r="F12" s="238">
        <v>946</v>
      </c>
      <c r="G12" s="238">
        <f t="shared" ref="G12:H12" si="4">SUM(G13)</f>
        <v>0</v>
      </c>
      <c r="H12" s="238">
        <f t="shared" si="4"/>
        <v>756.95999999999992</v>
      </c>
      <c r="I12" s="373">
        <f t="shared" si="1"/>
        <v>245.40768357918625</v>
      </c>
      <c r="J12" s="373" t="e">
        <f t="shared" si="2"/>
        <v>#DIV/0!</v>
      </c>
    </row>
    <row r="13" spans="1:11" x14ac:dyDescent="0.3">
      <c r="A13" s="443">
        <v>3</v>
      </c>
      <c r="B13" s="443"/>
      <c r="C13" s="443"/>
      <c r="D13" s="199" t="s">
        <v>6</v>
      </c>
      <c r="E13" s="198">
        <f>SUM(E14+E21)</f>
        <v>308.45</v>
      </c>
      <c r="F13" s="198">
        <v>946</v>
      </c>
      <c r="G13" s="198">
        <f t="shared" ref="G13:H13" si="5">SUM(G14+G21)</f>
        <v>0</v>
      </c>
      <c r="H13" s="198">
        <f t="shared" si="5"/>
        <v>756.95999999999992</v>
      </c>
      <c r="I13" s="370">
        <f t="shared" si="1"/>
        <v>245.40768357918625</v>
      </c>
      <c r="J13" s="370" t="e">
        <f t="shared" si="2"/>
        <v>#DIV/0!</v>
      </c>
    </row>
    <row r="14" spans="1:11" x14ac:dyDescent="0.3">
      <c r="A14" s="444">
        <v>31</v>
      </c>
      <c r="B14" s="445"/>
      <c r="C14" s="446"/>
      <c r="D14" s="171" t="s">
        <v>7</v>
      </c>
      <c r="E14" s="92">
        <f>SUM(E15+E17+E19)</f>
        <v>308.45</v>
      </c>
      <c r="F14" s="92">
        <f>SUM(F15+F17+F19)</f>
        <v>946</v>
      </c>
      <c r="G14" s="92">
        <f t="shared" ref="G14:H14" si="6">SUM(G15+G17+G19)</f>
        <v>0</v>
      </c>
      <c r="H14" s="92">
        <f t="shared" si="6"/>
        <v>756.95999999999992</v>
      </c>
      <c r="I14" s="369">
        <f t="shared" si="1"/>
        <v>245.40768357918625</v>
      </c>
      <c r="J14" s="369" t="e">
        <f t="shared" si="2"/>
        <v>#DIV/0!</v>
      </c>
    </row>
    <row r="15" spans="1:11" s="103" customFormat="1" x14ac:dyDescent="0.3">
      <c r="A15" s="225">
        <v>311</v>
      </c>
      <c r="B15" s="226"/>
      <c r="C15" s="216"/>
      <c r="D15" s="216" t="s">
        <v>221</v>
      </c>
      <c r="E15" s="49">
        <v>264.77</v>
      </c>
      <c r="F15" s="49">
        <v>580</v>
      </c>
      <c r="G15" s="49">
        <f t="shared" ref="G15" si="7">SUM(G16)</f>
        <v>0</v>
      </c>
      <c r="H15" s="49">
        <v>579.63</v>
      </c>
      <c r="I15" s="374">
        <f t="shared" si="1"/>
        <v>218.91830645465879</v>
      </c>
      <c r="J15" s="374" t="e">
        <f t="shared" si="2"/>
        <v>#DIV/0!</v>
      </c>
    </row>
    <row r="16" spans="1:11" s="103" customFormat="1" x14ac:dyDescent="0.3">
      <c r="A16" s="227">
        <v>3111</v>
      </c>
      <c r="B16" s="87"/>
      <c r="C16" s="217"/>
      <c r="D16" s="217" t="s">
        <v>165</v>
      </c>
      <c r="E16" s="104"/>
      <c r="F16" s="104"/>
      <c r="G16" s="104"/>
      <c r="H16" s="104"/>
      <c r="I16" s="72" t="e">
        <f t="shared" si="1"/>
        <v>#DIV/0!</v>
      </c>
      <c r="J16" s="72" t="e">
        <f t="shared" si="2"/>
        <v>#DIV/0!</v>
      </c>
    </row>
    <row r="17" spans="1:10" s="103" customFormat="1" x14ac:dyDescent="0.3">
      <c r="A17" s="225">
        <v>312</v>
      </c>
      <c r="B17" s="226"/>
      <c r="C17" s="216"/>
      <c r="D17" s="216" t="s">
        <v>167</v>
      </c>
      <c r="E17" s="49">
        <f>SUM(E18)</f>
        <v>0</v>
      </c>
      <c r="F17" s="49">
        <v>270</v>
      </c>
      <c r="G17" s="49">
        <f t="shared" ref="G17" si="8">SUM(G18)</f>
        <v>0</v>
      </c>
      <c r="H17" s="49">
        <v>81.680000000000007</v>
      </c>
      <c r="I17" s="374" t="e">
        <f>SUM(H17/E17*100)</f>
        <v>#DIV/0!</v>
      </c>
      <c r="J17" s="374" t="e">
        <f t="shared" si="2"/>
        <v>#DIV/0!</v>
      </c>
    </row>
    <row r="18" spans="1:10" s="103" customFormat="1" x14ac:dyDescent="0.3">
      <c r="A18" s="227">
        <v>3121</v>
      </c>
      <c r="B18" s="87"/>
      <c r="C18" s="217"/>
      <c r="D18" s="217" t="s">
        <v>167</v>
      </c>
      <c r="E18" s="104"/>
      <c r="F18" s="104"/>
      <c r="G18" s="104"/>
      <c r="H18" s="104"/>
      <c r="I18" s="72" t="e">
        <f t="shared" si="1"/>
        <v>#DIV/0!</v>
      </c>
      <c r="J18" s="72" t="e">
        <f t="shared" si="2"/>
        <v>#DIV/0!</v>
      </c>
    </row>
    <row r="19" spans="1:10" s="103" customFormat="1" x14ac:dyDescent="0.3">
      <c r="A19" s="225">
        <v>313</v>
      </c>
      <c r="B19" s="226"/>
      <c r="C19" s="216"/>
      <c r="D19" s="216" t="s">
        <v>168</v>
      </c>
      <c r="E19" s="49">
        <v>43.68</v>
      </c>
      <c r="F19" s="49">
        <v>96</v>
      </c>
      <c r="G19" s="49">
        <f t="shared" ref="G19" si="9">SUM(G20)</f>
        <v>0</v>
      </c>
      <c r="H19" s="49">
        <v>95.65</v>
      </c>
      <c r="I19" s="374">
        <f t="shared" si="1"/>
        <v>218.97893772893772</v>
      </c>
      <c r="J19" s="374" t="e">
        <f t="shared" si="2"/>
        <v>#DIV/0!</v>
      </c>
    </row>
    <row r="20" spans="1:10" s="103" customFormat="1" ht="26.4" x14ac:dyDescent="0.3">
      <c r="A20" s="227">
        <v>3132</v>
      </c>
      <c r="B20" s="87"/>
      <c r="C20" s="217"/>
      <c r="D20" s="217" t="s">
        <v>222</v>
      </c>
      <c r="E20" s="104"/>
      <c r="F20" s="104"/>
      <c r="G20" s="104"/>
      <c r="H20" s="104"/>
      <c r="I20" s="72" t="e">
        <f t="shared" si="1"/>
        <v>#DIV/0!</v>
      </c>
      <c r="J20" s="72" t="e">
        <f t="shared" si="2"/>
        <v>#DIV/0!</v>
      </c>
    </row>
    <row r="21" spans="1:10" x14ac:dyDescent="0.3">
      <c r="A21" s="444">
        <v>32</v>
      </c>
      <c r="B21" s="445"/>
      <c r="C21" s="446"/>
      <c r="D21" s="171" t="s">
        <v>15</v>
      </c>
      <c r="E21" s="92">
        <f>SUM(E22)</f>
        <v>0</v>
      </c>
      <c r="F21" s="92">
        <v>0</v>
      </c>
      <c r="G21" s="92">
        <f t="shared" ref="F21:H22" si="10">SUM(G22)</f>
        <v>0</v>
      </c>
      <c r="H21" s="92">
        <f t="shared" si="10"/>
        <v>0</v>
      </c>
      <c r="I21" s="369" t="e">
        <f t="shared" si="1"/>
        <v>#DIV/0!</v>
      </c>
      <c r="J21" s="369" t="e">
        <f t="shared" si="2"/>
        <v>#DIV/0!</v>
      </c>
    </row>
    <row r="22" spans="1:10" s="103" customFormat="1" x14ac:dyDescent="0.3">
      <c r="A22" s="225">
        <v>321</v>
      </c>
      <c r="B22" s="226"/>
      <c r="C22" s="216"/>
      <c r="D22" s="216" t="s">
        <v>171</v>
      </c>
      <c r="E22" s="49">
        <f>SUM(E23)</f>
        <v>0</v>
      </c>
      <c r="F22" s="49">
        <f t="shared" si="10"/>
        <v>0</v>
      </c>
      <c r="G22" s="49">
        <f t="shared" si="10"/>
        <v>0</v>
      </c>
      <c r="H22" s="49">
        <f t="shared" si="10"/>
        <v>0</v>
      </c>
      <c r="I22" s="374" t="e">
        <f t="shared" si="1"/>
        <v>#DIV/0!</v>
      </c>
      <c r="J22" s="374" t="e">
        <f t="shared" si="2"/>
        <v>#DIV/0!</v>
      </c>
    </row>
    <row r="23" spans="1:10" s="103" customFormat="1" ht="26.4" x14ac:dyDescent="0.3">
      <c r="A23" s="227">
        <v>3212</v>
      </c>
      <c r="B23" s="87"/>
      <c r="C23" s="217"/>
      <c r="D23" s="217" t="s">
        <v>223</v>
      </c>
      <c r="E23" s="104"/>
      <c r="F23" s="104"/>
      <c r="G23" s="104"/>
      <c r="H23" s="104"/>
      <c r="I23" s="72" t="e">
        <f t="shared" si="1"/>
        <v>#DIV/0!</v>
      </c>
      <c r="J23" s="72" t="e">
        <f t="shared" si="2"/>
        <v>#DIV/0!</v>
      </c>
    </row>
    <row r="24" spans="1:10" x14ac:dyDescent="0.3">
      <c r="A24" s="240" t="s">
        <v>63</v>
      </c>
      <c r="B24" s="241"/>
      <c r="C24" s="241"/>
      <c r="D24" s="242" t="s">
        <v>64</v>
      </c>
      <c r="E24" s="243">
        <f>SUM(E25)</f>
        <v>824.32</v>
      </c>
      <c r="F24" s="243">
        <f t="shared" ref="F24:H24" si="11">SUM(F25)</f>
        <v>1732</v>
      </c>
      <c r="G24" s="243">
        <f t="shared" si="11"/>
        <v>0</v>
      </c>
      <c r="H24" s="243">
        <f t="shared" si="11"/>
        <v>1517.09</v>
      </c>
      <c r="I24" s="373">
        <f t="shared" si="1"/>
        <v>184.04139169254657</v>
      </c>
      <c r="J24" s="373" t="e">
        <f t="shared" si="2"/>
        <v>#DIV/0!</v>
      </c>
    </row>
    <row r="25" spans="1:10" s="194" customFormat="1" x14ac:dyDescent="0.3">
      <c r="A25" s="367">
        <v>3</v>
      </c>
      <c r="B25" s="290"/>
      <c r="C25" s="283"/>
      <c r="D25" s="283" t="s">
        <v>6</v>
      </c>
      <c r="E25" s="198">
        <f>SUM(E26+E33)</f>
        <v>824.32</v>
      </c>
      <c r="F25" s="198">
        <v>1732</v>
      </c>
      <c r="G25" s="198">
        <f t="shared" ref="G25:H25" si="12">SUM(G26+G33)</f>
        <v>0</v>
      </c>
      <c r="H25" s="198">
        <f t="shared" si="12"/>
        <v>1517.09</v>
      </c>
      <c r="I25" s="370">
        <f t="shared" si="1"/>
        <v>184.04139169254657</v>
      </c>
      <c r="J25" s="370" t="e">
        <f t="shared" si="2"/>
        <v>#DIV/0!</v>
      </c>
    </row>
    <row r="26" spans="1:10" x14ac:dyDescent="0.3">
      <c r="A26" s="315">
        <v>31</v>
      </c>
      <c r="B26" s="316"/>
      <c r="C26" s="317"/>
      <c r="D26" s="317" t="s">
        <v>7</v>
      </c>
      <c r="E26" s="92">
        <f>SUM(E27+E29+E31)</f>
        <v>824.32</v>
      </c>
      <c r="F26" s="92">
        <f>SUM(F27+F29+F31)</f>
        <v>1732</v>
      </c>
      <c r="G26" s="92">
        <f t="shared" ref="G26:H26" si="13">SUM(G27+G29+G31)</f>
        <v>0</v>
      </c>
      <c r="H26" s="92">
        <f t="shared" si="13"/>
        <v>1517.09</v>
      </c>
      <c r="I26" s="369">
        <f t="shared" si="1"/>
        <v>184.04139169254657</v>
      </c>
      <c r="J26" s="369" t="e">
        <f t="shared" si="2"/>
        <v>#DIV/0!</v>
      </c>
    </row>
    <row r="27" spans="1:10" x14ac:dyDescent="0.3">
      <c r="A27" s="225">
        <v>311</v>
      </c>
      <c r="B27" s="226"/>
      <c r="C27" s="216"/>
      <c r="D27" s="216" t="s">
        <v>221</v>
      </c>
      <c r="E27" s="49">
        <v>707.57</v>
      </c>
      <c r="F27" s="49">
        <v>1116</v>
      </c>
      <c r="G27" s="49">
        <f t="shared" ref="G27" si="14">SUM(G28)</f>
        <v>0</v>
      </c>
      <c r="H27" s="49">
        <v>1114.82</v>
      </c>
      <c r="I27" s="374">
        <f t="shared" si="1"/>
        <v>157.55614285512385</v>
      </c>
      <c r="J27" s="374" t="e">
        <f t="shared" si="2"/>
        <v>#DIV/0!</v>
      </c>
    </row>
    <row r="28" spans="1:10" ht="18" customHeight="1" x14ac:dyDescent="0.3">
      <c r="A28" s="227">
        <v>3111</v>
      </c>
      <c r="B28" s="87"/>
      <c r="C28" s="217"/>
      <c r="D28" s="217" t="s">
        <v>165</v>
      </c>
      <c r="E28" s="104"/>
      <c r="F28" s="104"/>
      <c r="G28" s="104"/>
      <c r="H28" s="104"/>
      <c r="I28" s="72" t="e">
        <f t="shared" si="1"/>
        <v>#DIV/0!</v>
      </c>
      <c r="J28" s="72" t="e">
        <f t="shared" si="2"/>
        <v>#DIV/0!</v>
      </c>
    </row>
    <row r="29" spans="1:10" ht="18.600000000000001" customHeight="1" x14ac:dyDescent="0.3">
      <c r="A29" s="225">
        <v>312</v>
      </c>
      <c r="B29" s="226"/>
      <c r="C29" s="216"/>
      <c r="D29" s="216" t="s">
        <v>167</v>
      </c>
      <c r="E29" s="49">
        <f>SUM(E30)</f>
        <v>0</v>
      </c>
      <c r="F29" s="49">
        <v>431</v>
      </c>
      <c r="G29" s="49">
        <f t="shared" ref="G29" si="15">SUM(G30)</f>
        <v>0</v>
      </c>
      <c r="H29" s="49">
        <v>218.32</v>
      </c>
      <c r="I29" s="374" t="e">
        <f t="shared" si="1"/>
        <v>#DIV/0!</v>
      </c>
      <c r="J29" s="374" t="e">
        <f t="shared" si="2"/>
        <v>#DIV/0!</v>
      </c>
    </row>
    <row r="30" spans="1:10" ht="15" customHeight="1" x14ac:dyDescent="0.3">
      <c r="A30" s="227">
        <v>3121</v>
      </c>
      <c r="B30" s="87"/>
      <c r="C30" s="217"/>
      <c r="D30" s="217" t="s">
        <v>167</v>
      </c>
      <c r="E30" s="104"/>
      <c r="F30" s="104"/>
      <c r="G30" s="104"/>
      <c r="H30" s="104"/>
      <c r="I30" s="72" t="e">
        <f t="shared" si="1"/>
        <v>#DIV/0!</v>
      </c>
      <c r="J30" s="72" t="e">
        <f t="shared" si="2"/>
        <v>#DIV/0!</v>
      </c>
    </row>
    <row r="31" spans="1:10" x14ac:dyDescent="0.3">
      <c r="A31" s="225">
        <v>313</v>
      </c>
      <c r="B31" s="226"/>
      <c r="C31" s="216"/>
      <c r="D31" s="216" t="s">
        <v>168</v>
      </c>
      <c r="E31" s="49">
        <v>116.75</v>
      </c>
      <c r="F31" s="361">
        <v>185</v>
      </c>
      <c r="G31" s="49">
        <f t="shared" ref="G31" si="16">SUM(G32)</f>
        <v>0</v>
      </c>
      <c r="H31" s="49">
        <v>183.95</v>
      </c>
      <c r="I31" s="374">
        <f t="shared" si="1"/>
        <v>157.55888650963595</v>
      </c>
      <c r="J31" s="374" t="e">
        <f t="shared" si="2"/>
        <v>#DIV/0!</v>
      </c>
    </row>
    <row r="32" spans="1:10" ht="24" customHeight="1" x14ac:dyDescent="0.3">
      <c r="A32" s="227">
        <v>3132</v>
      </c>
      <c r="B32" s="87"/>
      <c r="C32" s="217"/>
      <c r="D32" s="217" t="s">
        <v>222</v>
      </c>
      <c r="E32" s="104"/>
      <c r="F32" s="104"/>
      <c r="G32" s="104"/>
      <c r="H32" s="104"/>
      <c r="I32" s="72" t="e">
        <f t="shared" si="1"/>
        <v>#DIV/0!</v>
      </c>
      <c r="J32" s="72" t="e">
        <f t="shared" si="2"/>
        <v>#DIV/0!</v>
      </c>
    </row>
    <row r="33" spans="1:10" x14ac:dyDescent="0.3">
      <c r="A33" s="231">
        <v>32</v>
      </c>
      <c r="B33" s="232"/>
      <c r="C33" s="171"/>
      <c r="D33" s="171" t="s">
        <v>15</v>
      </c>
      <c r="E33" s="92">
        <f>SUM(E34)</f>
        <v>0</v>
      </c>
      <c r="F33" s="92">
        <f t="shared" ref="F33:H34" si="17">SUM(F34)</f>
        <v>0</v>
      </c>
      <c r="G33" s="92">
        <f t="shared" si="17"/>
        <v>0</v>
      </c>
      <c r="H33" s="92">
        <f t="shared" si="17"/>
        <v>0</v>
      </c>
      <c r="I33" s="369" t="e">
        <f t="shared" si="1"/>
        <v>#DIV/0!</v>
      </c>
      <c r="J33" s="369" t="e">
        <f t="shared" si="2"/>
        <v>#DIV/0!</v>
      </c>
    </row>
    <row r="34" spans="1:10" ht="27" customHeight="1" x14ac:dyDescent="0.3">
      <c r="A34" s="225">
        <v>321</v>
      </c>
      <c r="B34" s="226"/>
      <c r="C34" s="216"/>
      <c r="D34" s="216" t="s">
        <v>171</v>
      </c>
      <c r="E34" s="49">
        <f>SUM(E35)</f>
        <v>0</v>
      </c>
      <c r="F34" s="49">
        <f t="shared" si="17"/>
        <v>0</v>
      </c>
      <c r="G34" s="49">
        <f t="shared" si="17"/>
        <v>0</v>
      </c>
      <c r="H34" s="49">
        <f t="shared" si="17"/>
        <v>0</v>
      </c>
      <c r="I34" s="374" t="e">
        <f t="shared" si="1"/>
        <v>#DIV/0!</v>
      </c>
      <c r="J34" s="374" t="e">
        <f t="shared" si="2"/>
        <v>#DIV/0!</v>
      </c>
    </row>
    <row r="35" spans="1:10" ht="39.6" customHeight="1" x14ac:dyDescent="0.3">
      <c r="A35" s="227">
        <v>3212</v>
      </c>
      <c r="B35" s="87"/>
      <c r="C35" s="217"/>
      <c r="D35" s="217" t="s">
        <v>223</v>
      </c>
      <c r="E35" s="104"/>
      <c r="F35" s="104"/>
      <c r="G35" s="104"/>
      <c r="H35" s="104"/>
      <c r="I35" s="72" t="e">
        <f t="shared" si="1"/>
        <v>#DIV/0!</v>
      </c>
      <c r="J35" s="72" t="e">
        <f t="shared" si="2"/>
        <v>#DIV/0!</v>
      </c>
    </row>
    <row r="36" spans="1:10" ht="26.4" x14ac:dyDescent="0.3">
      <c r="A36" s="448" t="s">
        <v>65</v>
      </c>
      <c r="B36" s="448"/>
      <c r="C36" s="448"/>
      <c r="D36" s="192" t="s">
        <v>66</v>
      </c>
      <c r="E36" s="60">
        <f>SUM(E37+E160+E166+E324)</f>
        <v>503328.109</v>
      </c>
      <c r="F36" s="60">
        <f>SUM(F37+F160+F166+F324)</f>
        <v>559085.38</v>
      </c>
      <c r="G36" s="60">
        <f>SUM(G37+G160+G166+G324)</f>
        <v>0</v>
      </c>
      <c r="H36" s="60">
        <f>SUM(H37+H160+H166+H324)</f>
        <v>545147.17999999993</v>
      </c>
      <c r="I36" s="371">
        <f t="shared" si="1"/>
        <v>108.30851093992844</v>
      </c>
      <c r="J36" s="371" t="e">
        <f t="shared" si="2"/>
        <v>#DIV/0!</v>
      </c>
    </row>
    <row r="37" spans="1:10" ht="39.6" x14ac:dyDescent="0.3">
      <c r="A37" s="449" t="s">
        <v>67</v>
      </c>
      <c r="B37" s="449"/>
      <c r="C37" s="449"/>
      <c r="D37" s="197" t="s">
        <v>68</v>
      </c>
      <c r="E37" s="106">
        <f>SUM(E38+E73+E108+E142)</f>
        <v>490917.59899999999</v>
      </c>
      <c r="F37" s="106">
        <f>SUM(F38+F73+F108+F142)</f>
        <v>532569</v>
      </c>
      <c r="G37" s="106">
        <f>SUM(G38+G73+G108+G142)</f>
        <v>0</v>
      </c>
      <c r="H37" s="106">
        <f>SUM(H38+H73+H108+H142)</f>
        <v>518636.79999999999</v>
      </c>
      <c r="I37" s="372">
        <f t="shared" si="1"/>
        <v>105.64640604787118</v>
      </c>
      <c r="J37" s="372" t="e">
        <f t="shared" si="2"/>
        <v>#DIV/0!</v>
      </c>
    </row>
    <row r="38" spans="1:10" ht="21.6" customHeight="1" x14ac:dyDescent="0.3">
      <c r="A38" s="440" t="s">
        <v>61</v>
      </c>
      <c r="B38" s="440"/>
      <c r="C38" s="440"/>
      <c r="D38" s="275" t="s">
        <v>62</v>
      </c>
      <c r="E38" s="238">
        <f>SUM(E39)</f>
        <v>0</v>
      </c>
      <c r="F38" s="238">
        <f>SUM(F39)</f>
        <v>10800</v>
      </c>
      <c r="G38" s="238">
        <f t="shared" ref="G38:H38" si="18">SUM(G39)</f>
        <v>0</v>
      </c>
      <c r="H38" s="238">
        <f t="shared" si="18"/>
        <v>10800</v>
      </c>
      <c r="I38" s="373" t="e">
        <f t="shared" si="1"/>
        <v>#DIV/0!</v>
      </c>
      <c r="J38" s="373" t="e">
        <f t="shared" si="2"/>
        <v>#DIV/0!</v>
      </c>
    </row>
    <row r="39" spans="1:10" ht="18" customHeight="1" x14ac:dyDescent="0.3">
      <c r="A39" s="441">
        <v>3</v>
      </c>
      <c r="B39" s="441"/>
      <c r="C39" s="441"/>
      <c r="D39" s="210" t="s">
        <v>6</v>
      </c>
      <c r="E39" s="198">
        <f>SUM(E40+E69)</f>
        <v>0</v>
      </c>
      <c r="F39" s="198">
        <f>SUM(F40+F69)</f>
        <v>10800</v>
      </c>
      <c r="G39" s="198">
        <f t="shared" ref="G39:H39" si="19">SUM(G40+G69)</f>
        <v>0</v>
      </c>
      <c r="H39" s="198">
        <f t="shared" si="19"/>
        <v>10800</v>
      </c>
      <c r="I39" s="370" t="e">
        <f t="shared" si="1"/>
        <v>#DIV/0!</v>
      </c>
      <c r="J39" s="370" t="e">
        <f t="shared" si="2"/>
        <v>#DIV/0!</v>
      </c>
    </row>
    <row r="40" spans="1:10" ht="14.4" customHeight="1" x14ac:dyDescent="0.3">
      <c r="A40" s="442">
        <v>32</v>
      </c>
      <c r="B40" s="442"/>
      <c r="C40" s="442"/>
      <c r="D40" s="195" t="s">
        <v>15</v>
      </c>
      <c r="E40" s="92">
        <f>SUM(E41+E46+E53+E63)</f>
        <v>0</v>
      </c>
      <c r="F40" s="92">
        <f t="shared" ref="F40:H40" si="20">SUM(F41+F46+F53+F63)</f>
        <v>10800</v>
      </c>
      <c r="G40" s="92">
        <f t="shared" si="20"/>
        <v>0</v>
      </c>
      <c r="H40" s="92">
        <f t="shared" si="20"/>
        <v>10800</v>
      </c>
      <c r="I40" s="369" t="e">
        <f t="shared" si="1"/>
        <v>#DIV/0!</v>
      </c>
      <c r="J40" s="369" t="e">
        <f t="shared" si="2"/>
        <v>#DIV/0!</v>
      </c>
    </row>
    <row r="41" spans="1:10" s="103" customFormat="1" ht="14.4" customHeight="1" x14ac:dyDescent="0.3">
      <c r="A41" s="236">
        <v>321</v>
      </c>
      <c r="B41" s="237"/>
      <c r="C41" s="228"/>
      <c r="D41" s="216" t="s">
        <v>171</v>
      </c>
      <c r="E41" s="49">
        <f>SUM(E42:E45)</f>
        <v>0</v>
      </c>
      <c r="F41" s="49">
        <f t="shared" ref="F41:H41" si="21">SUM(F42:F45)</f>
        <v>0</v>
      </c>
      <c r="G41" s="49">
        <f t="shared" si="21"/>
        <v>0</v>
      </c>
      <c r="H41" s="49">
        <f t="shared" si="21"/>
        <v>0</v>
      </c>
      <c r="I41" s="374" t="e">
        <f t="shared" si="1"/>
        <v>#DIV/0!</v>
      </c>
      <c r="J41" s="374" t="e">
        <f t="shared" si="2"/>
        <v>#DIV/0!</v>
      </c>
    </row>
    <row r="42" spans="1:10" s="103" customFormat="1" ht="14.4" customHeight="1" x14ac:dyDescent="0.3">
      <c r="A42" s="233">
        <v>3211</v>
      </c>
      <c r="B42" s="234"/>
      <c r="C42" s="235"/>
      <c r="D42" s="217" t="s">
        <v>172</v>
      </c>
      <c r="E42" s="104"/>
      <c r="F42" s="104"/>
      <c r="G42" s="104"/>
      <c r="H42" s="104"/>
      <c r="I42" s="72" t="e">
        <f t="shared" si="1"/>
        <v>#DIV/0!</v>
      </c>
      <c r="J42" s="72" t="e">
        <f t="shared" si="2"/>
        <v>#DIV/0!</v>
      </c>
    </row>
    <row r="43" spans="1:10" s="103" customFormat="1" ht="25.2" customHeight="1" x14ac:dyDescent="0.3">
      <c r="A43" s="233">
        <v>3212</v>
      </c>
      <c r="B43" s="234"/>
      <c r="C43" s="235"/>
      <c r="D43" s="217" t="s">
        <v>224</v>
      </c>
      <c r="E43" s="104"/>
      <c r="F43" s="104"/>
      <c r="G43" s="104"/>
      <c r="H43" s="104"/>
      <c r="I43" s="72" t="e">
        <f t="shared" si="1"/>
        <v>#DIV/0!</v>
      </c>
      <c r="J43" s="72" t="e">
        <f t="shared" si="2"/>
        <v>#DIV/0!</v>
      </c>
    </row>
    <row r="44" spans="1:10" s="103" customFormat="1" ht="14.4" customHeight="1" x14ac:dyDescent="0.3">
      <c r="A44" s="233">
        <v>3213</v>
      </c>
      <c r="B44" s="234"/>
      <c r="C44" s="235"/>
      <c r="D44" s="217" t="s">
        <v>225</v>
      </c>
      <c r="E44" s="104"/>
      <c r="F44" s="104"/>
      <c r="G44" s="104"/>
      <c r="H44" s="104"/>
      <c r="I44" s="72" t="e">
        <f t="shared" si="1"/>
        <v>#DIV/0!</v>
      </c>
      <c r="J44" s="72" t="e">
        <f t="shared" si="2"/>
        <v>#DIV/0!</v>
      </c>
    </row>
    <row r="45" spans="1:10" s="103" customFormat="1" ht="25.8" customHeight="1" x14ac:dyDescent="0.3">
      <c r="A45" s="233">
        <v>3214</v>
      </c>
      <c r="B45" s="234"/>
      <c r="C45" s="235"/>
      <c r="D45" s="217" t="s">
        <v>226</v>
      </c>
      <c r="E45" s="104"/>
      <c r="F45" s="104"/>
      <c r="G45" s="104"/>
      <c r="H45" s="104"/>
      <c r="I45" s="72" t="e">
        <f t="shared" si="1"/>
        <v>#DIV/0!</v>
      </c>
      <c r="J45" s="72" t="e">
        <f t="shared" si="2"/>
        <v>#DIV/0!</v>
      </c>
    </row>
    <row r="46" spans="1:10" s="103" customFormat="1" ht="19.8" customHeight="1" x14ac:dyDescent="0.3">
      <c r="A46" s="236">
        <v>322</v>
      </c>
      <c r="B46" s="237"/>
      <c r="C46" s="228"/>
      <c r="D46" s="216" t="s">
        <v>227</v>
      </c>
      <c r="E46" s="49">
        <f>SUM(E47:E52)</f>
        <v>0</v>
      </c>
      <c r="F46" s="49">
        <f t="shared" ref="F46:H46" si="22">SUM(F47:F52)</f>
        <v>0</v>
      </c>
      <c r="G46" s="49">
        <f t="shared" si="22"/>
        <v>0</v>
      </c>
      <c r="H46" s="49">
        <f t="shared" si="22"/>
        <v>0</v>
      </c>
      <c r="I46" s="374" t="e">
        <f t="shared" si="1"/>
        <v>#DIV/0!</v>
      </c>
      <c r="J46" s="374" t="e">
        <f t="shared" si="2"/>
        <v>#DIV/0!</v>
      </c>
    </row>
    <row r="47" spans="1:10" s="103" customFormat="1" ht="26.4" customHeight="1" x14ac:dyDescent="0.3">
      <c r="A47" s="233">
        <v>3221</v>
      </c>
      <c r="B47" s="234"/>
      <c r="C47" s="235"/>
      <c r="D47" s="217" t="s">
        <v>228</v>
      </c>
      <c r="E47" s="104"/>
      <c r="F47" s="104"/>
      <c r="G47" s="104"/>
      <c r="H47" s="104"/>
      <c r="I47" s="72" t="e">
        <f t="shared" si="1"/>
        <v>#DIV/0!</v>
      </c>
      <c r="J47" s="72" t="e">
        <f t="shared" si="2"/>
        <v>#DIV/0!</v>
      </c>
    </row>
    <row r="48" spans="1:10" s="103" customFormat="1" ht="18" customHeight="1" x14ac:dyDescent="0.3">
      <c r="A48" s="233">
        <v>3222</v>
      </c>
      <c r="B48" s="234"/>
      <c r="C48" s="235"/>
      <c r="D48" s="217" t="s">
        <v>177</v>
      </c>
      <c r="E48" s="104"/>
      <c r="F48" s="104"/>
      <c r="G48" s="104"/>
      <c r="H48" s="104"/>
      <c r="I48" s="72" t="e">
        <f t="shared" si="1"/>
        <v>#DIV/0!</v>
      </c>
      <c r="J48" s="72" t="e">
        <f t="shared" si="2"/>
        <v>#DIV/0!</v>
      </c>
    </row>
    <row r="49" spans="1:10" s="103" customFormat="1" ht="18" customHeight="1" x14ac:dyDescent="0.3">
      <c r="A49" s="233">
        <v>3223</v>
      </c>
      <c r="B49" s="234"/>
      <c r="C49" s="235"/>
      <c r="D49" s="217" t="s">
        <v>178</v>
      </c>
      <c r="E49" s="104"/>
      <c r="F49" s="104"/>
      <c r="G49" s="104"/>
      <c r="H49" s="104"/>
      <c r="I49" s="72" t="e">
        <f t="shared" si="1"/>
        <v>#DIV/0!</v>
      </c>
      <c r="J49" s="72" t="e">
        <f t="shared" si="2"/>
        <v>#DIV/0!</v>
      </c>
    </row>
    <row r="50" spans="1:10" s="103" customFormat="1" ht="28.2" customHeight="1" x14ac:dyDescent="0.3">
      <c r="A50" s="233">
        <v>3224</v>
      </c>
      <c r="B50" s="234"/>
      <c r="C50" s="235"/>
      <c r="D50" s="217" t="s">
        <v>179</v>
      </c>
      <c r="E50" s="104"/>
      <c r="F50" s="104"/>
      <c r="G50" s="104"/>
      <c r="H50" s="104"/>
      <c r="I50" s="72" t="e">
        <f t="shared" si="1"/>
        <v>#DIV/0!</v>
      </c>
      <c r="J50" s="72" t="e">
        <f t="shared" si="2"/>
        <v>#DIV/0!</v>
      </c>
    </row>
    <row r="51" spans="1:10" s="103" customFormat="1" ht="18.600000000000001" customHeight="1" x14ac:dyDescent="0.3">
      <c r="A51" s="233">
        <v>3225</v>
      </c>
      <c r="B51" s="234"/>
      <c r="C51" s="235"/>
      <c r="D51" s="217" t="s">
        <v>229</v>
      </c>
      <c r="E51" s="104"/>
      <c r="F51" s="104"/>
      <c r="G51" s="104"/>
      <c r="H51" s="104"/>
      <c r="I51" s="72" t="e">
        <f t="shared" si="1"/>
        <v>#DIV/0!</v>
      </c>
      <c r="J51" s="72" t="e">
        <f t="shared" si="2"/>
        <v>#DIV/0!</v>
      </c>
    </row>
    <row r="52" spans="1:10" s="103" customFormat="1" ht="24.6" customHeight="1" x14ac:dyDescent="0.3">
      <c r="A52" s="233">
        <v>3227</v>
      </c>
      <c r="B52" s="234"/>
      <c r="C52" s="235"/>
      <c r="D52" s="217" t="s">
        <v>181</v>
      </c>
      <c r="E52" s="104"/>
      <c r="F52" s="104"/>
      <c r="G52" s="104"/>
      <c r="H52" s="104"/>
      <c r="I52" s="72" t="e">
        <f t="shared" si="1"/>
        <v>#DIV/0!</v>
      </c>
      <c r="J52" s="72" t="e">
        <f t="shared" si="2"/>
        <v>#DIV/0!</v>
      </c>
    </row>
    <row r="53" spans="1:10" s="103" customFormat="1" ht="18.600000000000001" customHeight="1" x14ac:dyDescent="0.3">
      <c r="A53" s="255">
        <v>323</v>
      </c>
      <c r="B53" s="220"/>
      <c r="C53" s="221"/>
      <c r="D53" s="216" t="s">
        <v>182</v>
      </c>
      <c r="E53" s="49">
        <f>SUM(E54:E62)</f>
        <v>0</v>
      </c>
      <c r="F53" s="49">
        <v>10800</v>
      </c>
      <c r="G53" s="49">
        <f t="shared" ref="G53" si="23">SUM(G54:G62)</f>
        <v>0</v>
      </c>
      <c r="H53" s="49">
        <v>10800</v>
      </c>
      <c r="I53" s="374" t="e">
        <f t="shared" si="1"/>
        <v>#DIV/0!</v>
      </c>
      <c r="J53" s="374" t="e">
        <f t="shared" si="2"/>
        <v>#DIV/0!</v>
      </c>
    </row>
    <row r="54" spans="1:10" s="103" customFormat="1" ht="18.600000000000001" customHeight="1" x14ac:dyDescent="0.3">
      <c r="A54" s="253">
        <v>3231</v>
      </c>
      <c r="B54" s="218"/>
      <c r="C54" s="254"/>
      <c r="D54" s="252" t="s">
        <v>231</v>
      </c>
      <c r="E54" s="104"/>
      <c r="F54" s="104"/>
      <c r="G54" s="104"/>
      <c r="H54" s="104"/>
      <c r="I54" s="72" t="e">
        <f t="shared" si="1"/>
        <v>#DIV/0!</v>
      </c>
      <c r="J54" s="72" t="e">
        <f t="shared" si="2"/>
        <v>#DIV/0!</v>
      </c>
    </row>
    <row r="55" spans="1:10" s="103" customFormat="1" ht="28.2" customHeight="1" x14ac:dyDescent="0.3">
      <c r="A55" s="233">
        <v>3232</v>
      </c>
      <c r="B55" s="234"/>
      <c r="C55" s="235"/>
      <c r="D55" s="217" t="s">
        <v>183</v>
      </c>
      <c r="E55" s="104"/>
      <c r="F55" s="104"/>
      <c r="G55" s="104"/>
      <c r="H55" s="104"/>
      <c r="I55" s="72" t="e">
        <f t="shared" si="1"/>
        <v>#DIV/0!</v>
      </c>
      <c r="J55" s="72" t="e">
        <f t="shared" si="2"/>
        <v>#DIV/0!</v>
      </c>
    </row>
    <row r="56" spans="1:10" s="103" customFormat="1" ht="18.600000000000001" customHeight="1" x14ac:dyDescent="0.3">
      <c r="A56" s="233">
        <v>3233</v>
      </c>
      <c r="B56" s="234"/>
      <c r="C56" s="235"/>
      <c r="D56" s="217" t="s">
        <v>232</v>
      </c>
      <c r="E56" s="104"/>
      <c r="F56" s="104"/>
      <c r="G56" s="104"/>
      <c r="H56" s="104"/>
      <c r="I56" s="72" t="e">
        <f t="shared" si="1"/>
        <v>#DIV/0!</v>
      </c>
      <c r="J56" s="72" t="e">
        <f t="shared" si="2"/>
        <v>#DIV/0!</v>
      </c>
    </row>
    <row r="57" spans="1:10" s="103" customFormat="1" ht="18.600000000000001" customHeight="1" x14ac:dyDescent="0.3">
      <c r="A57" s="233">
        <v>3234</v>
      </c>
      <c r="B57" s="234"/>
      <c r="C57" s="235"/>
      <c r="D57" s="217" t="s">
        <v>185</v>
      </c>
      <c r="E57" s="104"/>
      <c r="F57" s="104"/>
      <c r="G57" s="104"/>
      <c r="H57" s="104"/>
      <c r="I57" s="72" t="e">
        <f t="shared" si="1"/>
        <v>#DIV/0!</v>
      </c>
      <c r="J57" s="72" t="e">
        <f t="shared" si="2"/>
        <v>#DIV/0!</v>
      </c>
    </row>
    <row r="58" spans="1:10" s="103" customFormat="1" ht="18.600000000000001" customHeight="1" x14ac:dyDescent="0.3">
      <c r="A58" s="233">
        <v>3235</v>
      </c>
      <c r="B58" s="234"/>
      <c r="C58" s="235"/>
      <c r="D58" s="217" t="s">
        <v>186</v>
      </c>
      <c r="E58" s="104"/>
      <c r="F58" s="104"/>
      <c r="G58" s="104"/>
      <c r="H58" s="104"/>
      <c r="I58" s="72" t="e">
        <f t="shared" si="1"/>
        <v>#DIV/0!</v>
      </c>
      <c r="J58" s="72" t="e">
        <f t="shared" si="2"/>
        <v>#DIV/0!</v>
      </c>
    </row>
    <row r="59" spans="1:10" s="103" customFormat="1" ht="18.600000000000001" customHeight="1" x14ac:dyDescent="0.3">
      <c r="A59" s="233">
        <v>3236</v>
      </c>
      <c r="B59" s="234"/>
      <c r="C59" s="235"/>
      <c r="D59" s="124" t="s">
        <v>233</v>
      </c>
      <c r="E59" s="104"/>
      <c r="F59" s="104"/>
      <c r="G59" s="104"/>
      <c r="H59" s="104"/>
      <c r="I59" s="72" t="e">
        <f t="shared" si="1"/>
        <v>#DIV/0!</v>
      </c>
      <c r="J59" s="72" t="e">
        <f t="shared" si="2"/>
        <v>#DIV/0!</v>
      </c>
    </row>
    <row r="60" spans="1:10" s="103" customFormat="1" ht="18.600000000000001" customHeight="1" x14ac:dyDescent="0.3">
      <c r="A60" s="233">
        <v>3237</v>
      </c>
      <c r="B60" s="234"/>
      <c r="C60" s="235"/>
      <c r="D60" s="124" t="s">
        <v>234</v>
      </c>
      <c r="E60" s="104"/>
      <c r="F60" s="104"/>
      <c r="G60" s="104"/>
      <c r="H60" s="104"/>
      <c r="I60" s="72" t="e">
        <f t="shared" si="1"/>
        <v>#DIV/0!</v>
      </c>
      <c r="J60" s="72" t="e">
        <f t="shared" si="2"/>
        <v>#DIV/0!</v>
      </c>
    </row>
    <row r="61" spans="1:10" s="103" customFormat="1" ht="18.600000000000001" customHeight="1" x14ac:dyDescent="0.3">
      <c r="A61" s="233">
        <v>3238</v>
      </c>
      <c r="B61" s="234"/>
      <c r="C61" s="235"/>
      <c r="D61" s="124" t="s">
        <v>189</v>
      </c>
      <c r="E61" s="104"/>
      <c r="F61" s="104"/>
      <c r="G61" s="104"/>
      <c r="H61" s="104"/>
      <c r="I61" s="72" t="e">
        <f t="shared" si="1"/>
        <v>#DIV/0!</v>
      </c>
      <c r="J61" s="72" t="e">
        <f t="shared" si="2"/>
        <v>#DIV/0!</v>
      </c>
    </row>
    <row r="62" spans="1:10" s="103" customFormat="1" ht="18.600000000000001" customHeight="1" x14ac:dyDescent="0.3">
      <c r="A62" s="233">
        <v>3239</v>
      </c>
      <c r="B62" s="234"/>
      <c r="C62" s="235"/>
      <c r="D62" s="124" t="s">
        <v>190</v>
      </c>
      <c r="E62" s="104"/>
      <c r="F62" s="104"/>
      <c r="G62" s="104"/>
      <c r="H62" s="104"/>
      <c r="I62" s="72" t="e">
        <f t="shared" si="1"/>
        <v>#DIV/0!</v>
      </c>
      <c r="J62" s="72" t="e">
        <f t="shared" si="2"/>
        <v>#DIV/0!</v>
      </c>
    </row>
    <row r="63" spans="1:10" s="103" customFormat="1" ht="26.4" customHeight="1" x14ac:dyDescent="0.3">
      <c r="A63" s="260">
        <v>329</v>
      </c>
      <c r="B63" s="261"/>
      <c r="C63" s="262"/>
      <c r="D63" s="263" t="s">
        <v>191</v>
      </c>
      <c r="E63" s="264">
        <f>SUM(E64:E68)</f>
        <v>0</v>
      </c>
      <c r="F63" s="264">
        <f t="shared" ref="F63:H63" si="24">SUM(F64:F68)</f>
        <v>0</v>
      </c>
      <c r="G63" s="264">
        <f t="shared" si="24"/>
        <v>0</v>
      </c>
      <c r="H63" s="264">
        <f t="shared" si="24"/>
        <v>0</v>
      </c>
      <c r="I63" s="374" t="e">
        <f t="shared" si="1"/>
        <v>#DIV/0!</v>
      </c>
      <c r="J63" s="374" t="e">
        <f t="shared" si="2"/>
        <v>#DIV/0!</v>
      </c>
    </row>
    <row r="64" spans="1:10" s="103" customFormat="1" ht="16.8" customHeight="1" x14ac:dyDescent="0.3">
      <c r="A64" s="256">
        <v>3292</v>
      </c>
      <c r="B64" s="257"/>
      <c r="C64" s="258"/>
      <c r="D64" s="26" t="s">
        <v>193</v>
      </c>
      <c r="E64" s="259"/>
      <c r="F64" s="259"/>
      <c r="G64" s="259"/>
      <c r="H64" s="259"/>
      <c r="I64" s="72" t="e">
        <f t="shared" si="1"/>
        <v>#DIV/0!</v>
      </c>
      <c r="J64" s="72" t="e">
        <f t="shared" si="2"/>
        <v>#DIV/0!</v>
      </c>
    </row>
    <row r="65" spans="1:10" s="103" customFormat="1" ht="15" customHeight="1" x14ac:dyDescent="0.3">
      <c r="A65" s="256">
        <v>3294</v>
      </c>
      <c r="B65" s="257"/>
      <c r="C65" s="258"/>
      <c r="D65" s="26" t="s">
        <v>235</v>
      </c>
      <c r="E65" s="259"/>
      <c r="F65" s="259"/>
      <c r="G65" s="259"/>
      <c r="H65" s="259"/>
      <c r="I65" s="72" t="e">
        <f t="shared" si="1"/>
        <v>#DIV/0!</v>
      </c>
      <c r="J65" s="72" t="e">
        <f t="shared" si="2"/>
        <v>#DIV/0!</v>
      </c>
    </row>
    <row r="66" spans="1:10" s="103" customFormat="1" ht="16.2" customHeight="1" x14ac:dyDescent="0.3">
      <c r="A66" s="256">
        <v>3295</v>
      </c>
      <c r="B66" s="257"/>
      <c r="C66" s="258"/>
      <c r="D66" s="26" t="s">
        <v>196</v>
      </c>
      <c r="E66" s="259"/>
      <c r="F66" s="259"/>
      <c r="G66" s="259"/>
      <c r="H66" s="259"/>
      <c r="I66" s="72" t="e">
        <f t="shared" si="1"/>
        <v>#DIV/0!</v>
      </c>
      <c r="J66" s="72" t="e">
        <f t="shared" si="2"/>
        <v>#DIV/0!</v>
      </c>
    </row>
    <row r="67" spans="1:10" s="103" customFormat="1" ht="16.2" customHeight="1" x14ac:dyDescent="0.3">
      <c r="A67" s="256">
        <v>3296</v>
      </c>
      <c r="B67" s="257"/>
      <c r="C67" s="258"/>
      <c r="D67" s="26" t="s">
        <v>197</v>
      </c>
      <c r="E67" s="259"/>
      <c r="F67" s="259"/>
      <c r="G67" s="259"/>
      <c r="H67" s="259"/>
      <c r="I67" s="72" t="e">
        <f t="shared" si="1"/>
        <v>#DIV/0!</v>
      </c>
      <c r="J67" s="72" t="e">
        <f t="shared" si="2"/>
        <v>#DIV/0!</v>
      </c>
    </row>
    <row r="68" spans="1:10" s="103" customFormat="1" ht="28.2" customHeight="1" x14ac:dyDescent="0.3">
      <c r="A68" s="256">
        <v>3299</v>
      </c>
      <c r="B68" s="257"/>
      <c r="C68" s="258"/>
      <c r="D68" s="26" t="s">
        <v>191</v>
      </c>
      <c r="E68" s="259"/>
      <c r="F68" s="259"/>
      <c r="G68" s="259"/>
      <c r="H68" s="259"/>
      <c r="I68" s="72" t="e">
        <f t="shared" si="1"/>
        <v>#DIV/0!</v>
      </c>
      <c r="J68" s="72" t="e">
        <f t="shared" si="2"/>
        <v>#DIV/0!</v>
      </c>
    </row>
    <row r="69" spans="1:10" ht="18.600000000000001" customHeight="1" x14ac:dyDescent="0.3">
      <c r="A69" s="212">
        <v>34</v>
      </c>
      <c r="B69" s="213"/>
      <c r="C69" s="214"/>
      <c r="D69" s="171" t="s">
        <v>70</v>
      </c>
      <c r="E69" s="92">
        <f>SUM(E70)</f>
        <v>0</v>
      </c>
      <c r="F69" s="92">
        <f t="shared" ref="F69:H69" si="25">SUM(F70)</f>
        <v>0</v>
      </c>
      <c r="G69" s="92">
        <f t="shared" si="25"/>
        <v>0</v>
      </c>
      <c r="H69" s="92">
        <f t="shared" si="25"/>
        <v>0</v>
      </c>
      <c r="I69" s="369" t="e">
        <f t="shared" si="1"/>
        <v>#DIV/0!</v>
      </c>
      <c r="J69" s="369" t="e">
        <f t="shared" si="2"/>
        <v>#DIV/0!</v>
      </c>
    </row>
    <row r="70" spans="1:10" s="103" customFormat="1" ht="18.600000000000001" customHeight="1" x14ac:dyDescent="0.3">
      <c r="A70" s="265">
        <v>343</v>
      </c>
      <c r="B70" s="229"/>
      <c r="C70" s="230"/>
      <c r="D70" s="216" t="s">
        <v>216</v>
      </c>
      <c r="E70" s="49">
        <f>SUM(E71+E72)</f>
        <v>0</v>
      </c>
      <c r="F70" s="49">
        <f t="shared" ref="F70:H70" si="26">SUM(F71+F72)</f>
        <v>0</v>
      </c>
      <c r="G70" s="49">
        <f t="shared" si="26"/>
        <v>0</v>
      </c>
      <c r="H70" s="49">
        <f t="shared" si="26"/>
        <v>0</v>
      </c>
      <c r="I70" s="374" t="e">
        <f t="shared" si="1"/>
        <v>#DIV/0!</v>
      </c>
      <c r="J70" s="374" t="e">
        <f t="shared" si="2"/>
        <v>#DIV/0!</v>
      </c>
    </row>
    <row r="71" spans="1:10" s="103" customFormat="1" ht="27.6" customHeight="1" x14ac:dyDescent="0.3">
      <c r="A71" s="266">
        <v>3431</v>
      </c>
      <c r="B71" s="267"/>
      <c r="C71" s="268"/>
      <c r="D71" s="217" t="s">
        <v>198</v>
      </c>
      <c r="E71" s="104"/>
      <c r="F71" s="104"/>
      <c r="G71" s="104"/>
      <c r="H71" s="104"/>
      <c r="I71" s="72" t="e">
        <f t="shared" si="1"/>
        <v>#DIV/0!</v>
      </c>
      <c r="J71" s="72" t="e">
        <f t="shared" si="2"/>
        <v>#DIV/0!</v>
      </c>
    </row>
    <row r="72" spans="1:10" s="103" customFormat="1" ht="18.600000000000001" customHeight="1" x14ac:dyDescent="0.3">
      <c r="A72" s="266">
        <v>3433</v>
      </c>
      <c r="B72" s="267"/>
      <c r="C72" s="268"/>
      <c r="D72" s="217" t="s">
        <v>200</v>
      </c>
      <c r="E72" s="104"/>
      <c r="F72" s="104"/>
      <c r="G72" s="104"/>
      <c r="H72" s="104"/>
      <c r="I72" s="72" t="e">
        <f t="shared" si="1"/>
        <v>#DIV/0!</v>
      </c>
      <c r="J72" s="72" t="e">
        <f t="shared" si="2"/>
        <v>#DIV/0!</v>
      </c>
    </row>
    <row r="73" spans="1:10" s="103" customFormat="1" ht="18.600000000000001" customHeight="1" x14ac:dyDescent="0.3">
      <c r="A73" s="440" t="s">
        <v>69</v>
      </c>
      <c r="B73" s="440"/>
      <c r="C73" s="440"/>
      <c r="D73" s="275" t="s">
        <v>71</v>
      </c>
      <c r="E73" s="238">
        <f>SUM(E74)</f>
        <v>101798.36900000001</v>
      </c>
      <c r="F73" s="238">
        <v>101800</v>
      </c>
      <c r="G73" s="238">
        <f t="shared" ref="G73:H73" si="27">SUM(G74)</f>
        <v>0</v>
      </c>
      <c r="H73" s="238">
        <f t="shared" si="27"/>
        <v>101800.00000000001</v>
      </c>
      <c r="I73" s="373">
        <f t="shared" si="1"/>
        <v>100.00160218676982</v>
      </c>
      <c r="J73" s="373" t="e">
        <f t="shared" si="2"/>
        <v>#DIV/0!</v>
      </c>
    </row>
    <row r="74" spans="1:10" s="103" customFormat="1" ht="18.600000000000001" customHeight="1" x14ac:dyDescent="0.3">
      <c r="A74" s="441">
        <v>3</v>
      </c>
      <c r="B74" s="441"/>
      <c r="C74" s="441"/>
      <c r="D74" s="210" t="s">
        <v>6</v>
      </c>
      <c r="E74" s="198">
        <f>SUM(E75+E104)</f>
        <v>101798.36900000001</v>
      </c>
      <c r="F74" s="198">
        <f t="shared" ref="F74:H74" si="28">SUM(F75+F104)</f>
        <v>101800</v>
      </c>
      <c r="G74" s="198">
        <f t="shared" si="28"/>
        <v>0</v>
      </c>
      <c r="H74" s="198">
        <f t="shared" si="28"/>
        <v>101800.00000000001</v>
      </c>
      <c r="I74" s="370">
        <f t="shared" ref="I74:I139" si="29">SUM(H74/E74*100)</f>
        <v>100.00160218676982</v>
      </c>
      <c r="J74" s="370" t="e">
        <f t="shared" ref="J74:J139" si="30">SUM(H74/G74*100)</f>
        <v>#DIV/0!</v>
      </c>
    </row>
    <row r="75" spans="1:10" s="103" customFormat="1" ht="18.600000000000001" customHeight="1" x14ac:dyDescent="0.3">
      <c r="A75" s="442">
        <v>32</v>
      </c>
      <c r="B75" s="442"/>
      <c r="C75" s="442"/>
      <c r="D75" s="195" t="s">
        <v>15</v>
      </c>
      <c r="E75" s="92">
        <f>SUM(E76+E81+E88+E98)</f>
        <v>101058.769</v>
      </c>
      <c r="F75" s="92">
        <f>SUM(F76+F81+F88+F98)</f>
        <v>100985</v>
      </c>
      <c r="G75" s="92">
        <f t="shared" ref="G75:H75" si="31">SUM(G76+G81+G88+G98)</f>
        <v>0</v>
      </c>
      <c r="H75" s="92">
        <f t="shared" si="31"/>
        <v>101048.43000000001</v>
      </c>
      <c r="I75" s="369">
        <f t="shared" si="29"/>
        <v>99.989769319276007</v>
      </c>
      <c r="J75" s="369" t="e">
        <f t="shared" si="30"/>
        <v>#DIV/0!</v>
      </c>
    </row>
    <row r="76" spans="1:10" s="103" customFormat="1" ht="18.600000000000001" customHeight="1" x14ac:dyDescent="0.3">
      <c r="A76" s="236">
        <v>321</v>
      </c>
      <c r="B76" s="237"/>
      <c r="C76" s="228"/>
      <c r="D76" s="216" t="s">
        <v>171</v>
      </c>
      <c r="E76" s="49">
        <f>SUM(E77:E80)</f>
        <v>3471.34</v>
      </c>
      <c r="F76" s="49">
        <v>3750</v>
      </c>
      <c r="G76" s="49">
        <f t="shared" ref="G76" si="32">SUM(G77:G80)</f>
        <v>0</v>
      </c>
      <c r="H76" s="49">
        <v>4441.26</v>
      </c>
      <c r="I76" s="374">
        <f t="shared" si="29"/>
        <v>127.9407951972437</v>
      </c>
      <c r="J76" s="374" t="e">
        <f t="shared" si="30"/>
        <v>#DIV/0!</v>
      </c>
    </row>
    <row r="77" spans="1:10" s="103" customFormat="1" ht="18.600000000000001" customHeight="1" x14ac:dyDescent="0.3">
      <c r="A77" s="233">
        <v>3211</v>
      </c>
      <c r="B77" s="234"/>
      <c r="C77" s="235"/>
      <c r="D77" s="217" t="s">
        <v>172</v>
      </c>
      <c r="E77" s="104">
        <v>3471.34</v>
      </c>
      <c r="F77" s="104"/>
      <c r="G77" s="104"/>
      <c r="H77" s="104"/>
      <c r="I77" s="72">
        <f t="shared" si="29"/>
        <v>0</v>
      </c>
      <c r="J77" s="72" t="e">
        <f t="shared" si="30"/>
        <v>#DIV/0!</v>
      </c>
    </row>
    <row r="78" spans="1:10" s="103" customFormat="1" ht="25.2" customHeight="1" x14ac:dyDescent="0.3">
      <c r="A78" s="233">
        <v>3212</v>
      </c>
      <c r="B78" s="234"/>
      <c r="C78" s="235"/>
      <c r="D78" s="217" t="s">
        <v>224</v>
      </c>
      <c r="E78" s="104"/>
      <c r="F78" s="104"/>
      <c r="G78" s="104"/>
      <c r="H78" s="104"/>
      <c r="I78" s="72" t="e">
        <f t="shared" si="29"/>
        <v>#DIV/0!</v>
      </c>
      <c r="J78" s="72" t="e">
        <f t="shared" si="30"/>
        <v>#DIV/0!</v>
      </c>
    </row>
    <row r="79" spans="1:10" s="103" customFormat="1" ht="18.600000000000001" customHeight="1" x14ac:dyDescent="0.3">
      <c r="A79" s="233">
        <v>3213</v>
      </c>
      <c r="B79" s="234"/>
      <c r="C79" s="235"/>
      <c r="D79" s="217" t="s">
        <v>225</v>
      </c>
      <c r="E79" s="104"/>
      <c r="F79" s="104"/>
      <c r="G79" s="104"/>
      <c r="H79" s="104"/>
      <c r="I79" s="72" t="e">
        <f t="shared" si="29"/>
        <v>#DIV/0!</v>
      </c>
      <c r="J79" s="72" t="e">
        <f t="shared" si="30"/>
        <v>#DIV/0!</v>
      </c>
    </row>
    <row r="80" spans="1:10" ht="26.4" customHeight="1" x14ac:dyDescent="0.3">
      <c r="A80" s="233">
        <v>3214</v>
      </c>
      <c r="B80" s="234"/>
      <c r="C80" s="235"/>
      <c r="D80" s="217" t="s">
        <v>226</v>
      </c>
      <c r="E80" s="104"/>
      <c r="F80" s="104"/>
      <c r="G80" s="104"/>
      <c r="H80" s="104"/>
      <c r="I80" s="72" t="e">
        <f t="shared" si="29"/>
        <v>#DIV/0!</v>
      </c>
      <c r="J80" s="72" t="e">
        <f t="shared" si="30"/>
        <v>#DIV/0!</v>
      </c>
    </row>
    <row r="81" spans="1:10" ht="38.25" customHeight="1" x14ac:dyDescent="0.3">
      <c r="A81" s="236">
        <v>322</v>
      </c>
      <c r="B81" s="237"/>
      <c r="C81" s="228"/>
      <c r="D81" s="216" t="s">
        <v>227</v>
      </c>
      <c r="E81" s="49">
        <v>6591.61</v>
      </c>
      <c r="F81" s="49">
        <v>11580</v>
      </c>
      <c r="G81" s="49">
        <f t="shared" ref="G81" si="33">SUM(G82:G87)</f>
        <v>0</v>
      </c>
      <c r="H81" s="49">
        <v>15533.76</v>
      </c>
      <c r="I81" s="374">
        <f t="shared" si="29"/>
        <v>235.65957330606636</v>
      </c>
      <c r="J81" s="374" t="e">
        <f t="shared" si="30"/>
        <v>#DIV/0!</v>
      </c>
    </row>
    <row r="82" spans="1:10" ht="19.8" customHeight="1" x14ac:dyDescent="0.3">
      <c r="A82" s="233">
        <v>3221</v>
      </c>
      <c r="B82" s="234"/>
      <c r="C82" s="235"/>
      <c r="D82" s="217" t="s">
        <v>228</v>
      </c>
      <c r="E82" s="104"/>
      <c r="F82" s="104"/>
      <c r="G82" s="104"/>
      <c r="H82" s="104"/>
      <c r="I82" s="72" t="e">
        <f t="shared" si="29"/>
        <v>#DIV/0!</v>
      </c>
      <c r="J82" s="72" t="e">
        <f t="shared" si="30"/>
        <v>#DIV/0!</v>
      </c>
    </row>
    <row r="83" spans="1:10" x14ac:dyDescent="0.3">
      <c r="A83" s="233">
        <v>3222</v>
      </c>
      <c r="B83" s="234"/>
      <c r="C83" s="235"/>
      <c r="D83" s="217" t="s">
        <v>177</v>
      </c>
      <c r="E83" s="104"/>
      <c r="F83" s="104"/>
      <c r="G83" s="104"/>
      <c r="H83" s="104"/>
      <c r="I83" s="72" t="e">
        <f t="shared" si="29"/>
        <v>#DIV/0!</v>
      </c>
      <c r="J83" s="72" t="e">
        <f t="shared" si="30"/>
        <v>#DIV/0!</v>
      </c>
    </row>
    <row r="84" spans="1:10" ht="33" customHeight="1" x14ac:dyDescent="0.3">
      <c r="A84" s="233">
        <v>3223</v>
      </c>
      <c r="B84" s="234"/>
      <c r="C84" s="235"/>
      <c r="D84" s="217" t="s">
        <v>178</v>
      </c>
      <c r="E84" s="104"/>
      <c r="F84" s="104"/>
      <c r="G84" s="104"/>
      <c r="H84" s="104"/>
      <c r="I84" s="72" t="e">
        <f t="shared" si="29"/>
        <v>#DIV/0!</v>
      </c>
      <c r="J84" s="72" t="e">
        <f t="shared" si="30"/>
        <v>#DIV/0!</v>
      </c>
    </row>
    <row r="85" spans="1:10" ht="33" customHeight="1" x14ac:dyDescent="0.3">
      <c r="A85" s="233">
        <v>3224</v>
      </c>
      <c r="B85" s="234"/>
      <c r="C85" s="235"/>
      <c r="D85" s="217" t="s">
        <v>179</v>
      </c>
      <c r="E85" s="104"/>
      <c r="F85" s="104"/>
      <c r="G85" s="104"/>
      <c r="H85" s="104"/>
      <c r="I85" s="72" t="e">
        <f t="shared" si="29"/>
        <v>#DIV/0!</v>
      </c>
      <c r="J85" s="72" t="e">
        <f t="shared" si="30"/>
        <v>#DIV/0!</v>
      </c>
    </row>
    <row r="86" spans="1:10" ht="14.4" customHeight="1" x14ac:dyDescent="0.3">
      <c r="A86" s="233">
        <v>3225</v>
      </c>
      <c r="B86" s="234"/>
      <c r="C86" s="235"/>
      <c r="D86" s="217" t="s">
        <v>229</v>
      </c>
      <c r="E86" s="104"/>
      <c r="F86" s="104"/>
      <c r="G86" s="104"/>
      <c r="H86" s="104"/>
      <c r="I86" s="72" t="e">
        <f t="shared" si="29"/>
        <v>#DIV/0!</v>
      </c>
      <c r="J86" s="72" t="e">
        <f t="shared" si="30"/>
        <v>#DIV/0!</v>
      </c>
    </row>
    <row r="87" spans="1:10" ht="26.4" customHeight="1" x14ac:dyDescent="0.3">
      <c r="A87" s="233">
        <v>3227</v>
      </c>
      <c r="B87" s="234"/>
      <c r="C87" s="235"/>
      <c r="D87" s="217" t="s">
        <v>181</v>
      </c>
      <c r="E87" s="104"/>
      <c r="F87" s="104"/>
      <c r="G87" s="104"/>
      <c r="H87" s="104"/>
      <c r="I87" s="72" t="e">
        <f t="shared" si="29"/>
        <v>#DIV/0!</v>
      </c>
      <c r="J87" s="72" t="e">
        <f t="shared" si="30"/>
        <v>#DIV/0!</v>
      </c>
    </row>
    <row r="88" spans="1:10" ht="14.4" customHeight="1" x14ac:dyDescent="0.3">
      <c r="A88" s="351">
        <v>323</v>
      </c>
      <c r="B88" s="352"/>
      <c r="C88" s="353"/>
      <c r="D88" s="216" t="s">
        <v>182</v>
      </c>
      <c r="E88" s="49">
        <v>90704.099000000002</v>
      </c>
      <c r="F88" s="49">
        <v>85485</v>
      </c>
      <c r="G88" s="49">
        <f t="shared" ref="G88" si="34">SUM(G89:G97)</f>
        <v>0</v>
      </c>
      <c r="H88" s="49">
        <v>80916.240000000005</v>
      </c>
      <c r="I88" s="374">
        <f t="shared" si="29"/>
        <v>89.209022405922369</v>
      </c>
      <c r="J88" s="374" t="e">
        <f t="shared" si="30"/>
        <v>#DIV/0!</v>
      </c>
    </row>
    <row r="89" spans="1:10" ht="23.4" customHeight="1" x14ac:dyDescent="0.3">
      <c r="A89" s="253">
        <v>3231</v>
      </c>
      <c r="B89" s="218"/>
      <c r="C89" s="254"/>
      <c r="D89" s="252" t="s">
        <v>231</v>
      </c>
      <c r="E89" s="104"/>
      <c r="F89" s="104"/>
      <c r="G89" s="104"/>
      <c r="H89" s="104"/>
      <c r="I89" s="72" t="e">
        <f t="shared" si="29"/>
        <v>#DIV/0!</v>
      </c>
      <c r="J89" s="72" t="e">
        <f t="shared" si="30"/>
        <v>#DIV/0!</v>
      </c>
    </row>
    <row r="90" spans="1:10" ht="14.4" customHeight="1" x14ac:dyDescent="0.3">
      <c r="A90" s="233">
        <v>3232</v>
      </c>
      <c r="B90" s="234"/>
      <c r="C90" s="235"/>
      <c r="D90" s="217" t="s">
        <v>183</v>
      </c>
      <c r="E90" s="104"/>
      <c r="F90" s="104"/>
      <c r="G90" s="104"/>
      <c r="H90" s="104"/>
      <c r="I90" s="72" t="e">
        <f t="shared" si="29"/>
        <v>#DIV/0!</v>
      </c>
      <c r="J90" s="72" t="e">
        <f t="shared" si="30"/>
        <v>#DIV/0!</v>
      </c>
    </row>
    <row r="91" spans="1:10" x14ac:dyDescent="0.3">
      <c r="A91" s="233">
        <v>3233</v>
      </c>
      <c r="B91" s="234"/>
      <c r="C91" s="235"/>
      <c r="D91" s="217" t="s">
        <v>232</v>
      </c>
      <c r="E91" s="104"/>
      <c r="F91" s="104"/>
      <c r="G91" s="104"/>
      <c r="H91" s="104"/>
      <c r="I91" s="72" t="e">
        <f t="shared" si="29"/>
        <v>#DIV/0!</v>
      </c>
      <c r="J91" s="72" t="e">
        <f t="shared" si="30"/>
        <v>#DIV/0!</v>
      </c>
    </row>
    <row r="92" spans="1:10" ht="32.4" customHeight="1" x14ac:dyDescent="0.3">
      <c r="A92" s="233">
        <v>3234</v>
      </c>
      <c r="B92" s="234"/>
      <c r="C92" s="235"/>
      <c r="D92" s="217" t="s">
        <v>185</v>
      </c>
      <c r="E92" s="104"/>
      <c r="F92" s="104"/>
      <c r="G92" s="104"/>
      <c r="H92" s="104"/>
      <c r="I92" s="72" t="e">
        <f t="shared" si="29"/>
        <v>#DIV/0!</v>
      </c>
      <c r="J92" s="72" t="e">
        <f t="shared" si="30"/>
        <v>#DIV/0!</v>
      </c>
    </row>
    <row r="93" spans="1:10" ht="32.4" customHeight="1" x14ac:dyDescent="0.3">
      <c r="A93" s="233">
        <v>3235</v>
      </c>
      <c r="B93" s="234"/>
      <c r="C93" s="235"/>
      <c r="D93" s="217" t="s">
        <v>186</v>
      </c>
      <c r="E93" s="104"/>
      <c r="F93" s="104"/>
      <c r="G93" s="104"/>
      <c r="H93" s="104"/>
      <c r="I93" s="72" t="e">
        <f t="shared" si="29"/>
        <v>#DIV/0!</v>
      </c>
      <c r="J93" s="72" t="e">
        <f t="shared" si="30"/>
        <v>#DIV/0!</v>
      </c>
    </row>
    <row r="94" spans="1:10" ht="26.4" customHeight="1" x14ac:dyDescent="0.3">
      <c r="A94" s="233">
        <v>3236</v>
      </c>
      <c r="B94" s="234"/>
      <c r="C94" s="235"/>
      <c r="D94" s="124" t="s">
        <v>233</v>
      </c>
      <c r="E94" s="104"/>
      <c r="F94" s="104"/>
      <c r="G94" s="104"/>
      <c r="H94" s="104"/>
      <c r="I94" s="72" t="e">
        <f t="shared" si="29"/>
        <v>#DIV/0!</v>
      </c>
      <c r="J94" s="72" t="e">
        <f t="shared" si="30"/>
        <v>#DIV/0!</v>
      </c>
    </row>
    <row r="95" spans="1:10" ht="14.4" customHeight="1" x14ac:dyDescent="0.3">
      <c r="A95" s="233">
        <v>3237</v>
      </c>
      <c r="B95" s="234"/>
      <c r="C95" s="235"/>
      <c r="D95" s="124" t="s">
        <v>234</v>
      </c>
      <c r="E95" s="104"/>
      <c r="F95" s="104"/>
      <c r="G95" s="104"/>
      <c r="H95" s="104"/>
      <c r="I95" s="72" t="e">
        <f t="shared" si="29"/>
        <v>#DIV/0!</v>
      </c>
      <c r="J95" s="72" t="e">
        <f t="shared" si="30"/>
        <v>#DIV/0!</v>
      </c>
    </row>
    <row r="96" spans="1:10" ht="14.4" customHeight="1" x14ac:dyDescent="0.3">
      <c r="A96" s="233">
        <v>3238</v>
      </c>
      <c r="B96" s="234"/>
      <c r="C96" s="235"/>
      <c r="D96" s="124" t="s">
        <v>189</v>
      </c>
      <c r="E96" s="104"/>
      <c r="F96" s="104"/>
      <c r="G96" s="104"/>
      <c r="H96" s="104"/>
      <c r="I96" s="72" t="e">
        <f t="shared" si="29"/>
        <v>#DIV/0!</v>
      </c>
      <c r="J96" s="72" t="e">
        <f t="shared" si="30"/>
        <v>#DIV/0!</v>
      </c>
    </row>
    <row r="97" spans="1:11" ht="14.4" customHeight="1" x14ac:dyDescent="0.3">
      <c r="A97" s="233">
        <v>3239</v>
      </c>
      <c r="B97" s="234"/>
      <c r="C97" s="235"/>
      <c r="D97" s="124" t="s">
        <v>190</v>
      </c>
      <c r="E97" s="104"/>
      <c r="F97" s="104"/>
      <c r="G97" s="104"/>
      <c r="H97" s="104"/>
      <c r="I97" s="72" t="e">
        <f t="shared" si="29"/>
        <v>#DIV/0!</v>
      </c>
      <c r="J97" s="72" t="e">
        <f t="shared" si="30"/>
        <v>#DIV/0!</v>
      </c>
    </row>
    <row r="98" spans="1:11" ht="26.4" x14ac:dyDescent="0.3">
      <c r="A98" s="260">
        <v>329</v>
      </c>
      <c r="B98" s="261"/>
      <c r="C98" s="262"/>
      <c r="D98" s="263" t="s">
        <v>191</v>
      </c>
      <c r="E98" s="264">
        <v>291.72000000000003</v>
      </c>
      <c r="F98" s="264">
        <v>170</v>
      </c>
      <c r="G98" s="264">
        <f t="shared" ref="G98" si="35">SUM(G99:G103)</f>
        <v>0</v>
      </c>
      <c r="H98" s="264">
        <v>157.16999999999999</v>
      </c>
      <c r="I98" s="374">
        <f t="shared" si="29"/>
        <v>53.877005347593574</v>
      </c>
      <c r="J98" s="374" t="e">
        <f t="shared" si="30"/>
        <v>#DIV/0!</v>
      </c>
    </row>
    <row r="99" spans="1:11" ht="14.4" customHeight="1" x14ac:dyDescent="0.3">
      <c r="A99" s="256">
        <v>3292</v>
      </c>
      <c r="B99" s="257"/>
      <c r="C99" s="258"/>
      <c r="D99" s="26" t="s">
        <v>193</v>
      </c>
      <c r="E99" s="259"/>
      <c r="F99" s="259"/>
      <c r="G99" s="259"/>
      <c r="H99" s="259"/>
      <c r="I99" s="72" t="e">
        <f t="shared" si="29"/>
        <v>#DIV/0!</v>
      </c>
      <c r="J99" s="72" t="e">
        <f t="shared" si="30"/>
        <v>#DIV/0!</v>
      </c>
    </row>
    <row r="100" spans="1:11" ht="21.6" customHeight="1" x14ac:dyDescent="0.3">
      <c r="A100" s="256">
        <v>3294</v>
      </c>
      <c r="B100" s="257"/>
      <c r="C100" s="258"/>
      <c r="D100" s="26" t="s">
        <v>235</v>
      </c>
      <c r="E100" s="259"/>
      <c r="F100" s="259"/>
      <c r="G100" s="259"/>
      <c r="H100" s="259"/>
      <c r="I100" s="72" t="e">
        <f t="shared" si="29"/>
        <v>#DIV/0!</v>
      </c>
      <c r="J100" s="72" t="e">
        <f t="shared" si="30"/>
        <v>#DIV/0!</v>
      </c>
    </row>
    <row r="101" spans="1:11" ht="18.600000000000001" customHeight="1" x14ac:dyDescent="0.3">
      <c r="A101" s="256">
        <v>3295</v>
      </c>
      <c r="B101" s="257"/>
      <c r="C101" s="258"/>
      <c r="D101" s="26" t="s">
        <v>196</v>
      </c>
      <c r="E101" s="259"/>
      <c r="F101" s="259"/>
      <c r="G101" s="259"/>
      <c r="H101" s="259"/>
      <c r="I101" s="72" t="e">
        <f t="shared" si="29"/>
        <v>#DIV/0!</v>
      </c>
      <c r="J101" s="72" t="e">
        <f t="shared" si="30"/>
        <v>#DIV/0!</v>
      </c>
    </row>
    <row r="102" spans="1:11" x14ac:dyDescent="0.3">
      <c r="A102" s="256">
        <v>3296</v>
      </c>
      <c r="B102" s="257"/>
      <c r="C102" s="258"/>
      <c r="D102" s="26" t="s">
        <v>197</v>
      </c>
      <c r="E102" s="259"/>
      <c r="F102" s="259"/>
      <c r="G102" s="259"/>
      <c r="H102" s="259"/>
      <c r="I102" s="72" t="e">
        <f t="shared" si="29"/>
        <v>#DIV/0!</v>
      </c>
      <c r="J102" s="72" t="e">
        <f t="shared" si="30"/>
        <v>#DIV/0!</v>
      </c>
    </row>
    <row r="103" spans="1:11" ht="27.6" customHeight="1" x14ac:dyDescent="0.3">
      <c r="A103" s="256">
        <v>3299</v>
      </c>
      <c r="B103" s="257"/>
      <c r="C103" s="258"/>
      <c r="D103" s="26" t="s">
        <v>191</v>
      </c>
      <c r="E103" s="259"/>
      <c r="F103" s="259"/>
      <c r="G103" s="259"/>
      <c r="H103" s="259"/>
      <c r="I103" s="72" t="e">
        <f t="shared" si="29"/>
        <v>#DIV/0!</v>
      </c>
      <c r="J103" s="72" t="e">
        <f t="shared" si="30"/>
        <v>#DIV/0!</v>
      </c>
      <c r="K103" s="82"/>
    </row>
    <row r="104" spans="1:11" ht="14.4" customHeight="1" x14ac:dyDescent="0.3">
      <c r="A104" s="212">
        <v>34</v>
      </c>
      <c r="B104" s="213"/>
      <c r="C104" s="214"/>
      <c r="D104" s="171" t="s">
        <v>70</v>
      </c>
      <c r="E104" s="92">
        <f>SUM(E105)</f>
        <v>739.6</v>
      </c>
      <c r="F104" s="92">
        <f t="shared" ref="F104:H104" si="36">SUM(F105)</f>
        <v>815</v>
      </c>
      <c r="G104" s="92">
        <f t="shared" si="36"/>
        <v>0</v>
      </c>
      <c r="H104" s="92">
        <f t="shared" si="36"/>
        <v>751.57</v>
      </c>
      <c r="I104" s="369">
        <f t="shared" si="29"/>
        <v>101.618442401298</v>
      </c>
      <c r="J104" s="369" t="e">
        <f t="shared" si="30"/>
        <v>#DIV/0!</v>
      </c>
    </row>
    <row r="105" spans="1:11" ht="26.4" customHeight="1" x14ac:dyDescent="0.3">
      <c r="A105" s="265">
        <v>343</v>
      </c>
      <c r="B105" s="229"/>
      <c r="C105" s="230"/>
      <c r="D105" s="216" t="s">
        <v>216</v>
      </c>
      <c r="E105" s="49">
        <v>739.6</v>
      </c>
      <c r="F105" s="49">
        <v>815</v>
      </c>
      <c r="G105" s="49">
        <f t="shared" ref="G105" si="37">SUM(G106+G107)</f>
        <v>0</v>
      </c>
      <c r="H105" s="49">
        <v>751.57</v>
      </c>
      <c r="I105" s="374">
        <f t="shared" si="29"/>
        <v>101.618442401298</v>
      </c>
      <c r="J105" s="374" t="e">
        <f t="shared" si="30"/>
        <v>#DIV/0!</v>
      </c>
    </row>
    <row r="106" spans="1:11" ht="30.6" customHeight="1" x14ac:dyDescent="0.3">
      <c r="A106" s="266">
        <v>3431</v>
      </c>
      <c r="B106" s="267"/>
      <c r="C106" s="268"/>
      <c r="D106" s="217" t="s">
        <v>198</v>
      </c>
      <c r="E106" s="104"/>
      <c r="F106" s="104"/>
      <c r="G106" s="104"/>
      <c r="H106" s="104"/>
      <c r="I106" s="72" t="e">
        <f t="shared" si="29"/>
        <v>#DIV/0!</v>
      </c>
      <c r="J106" s="72" t="e">
        <f t="shared" si="30"/>
        <v>#DIV/0!</v>
      </c>
    </row>
    <row r="107" spans="1:11" ht="31.8" customHeight="1" x14ac:dyDescent="0.3">
      <c r="A107" s="266">
        <v>3433</v>
      </c>
      <c r="B107" s="267"/>
      <c r="C107" s="268"/>
      <c r="D107" s="217" t="s">
        <v>200</v>
      </c>
      <c r="E107" s="104"/>
      <c r="F107" s="104"/>
      <c r="G107" s="104"/>
      <c r="H107" s="104"/>
      <c r="I107" s="72" t="e">
        <f t="shared" si="29"/>
        <v>#DIV/0!</v>
      </c>
      <c r="J107" s="72" t="e">
        <f t="shared" si="30"/>
        <v>#DIV/0!</v>
      </c>
    </row>
    <row r="108" spans="1:11" s="103" customFormat="1" ht="31.8" customHeight="1" x14ac:dyDescent="0.3">
      <c r="A108" s="440" t="s">
        <v>72</v>
      </c>
      <c r="B108" s="440"/>
      <c r="C108" s="440"/>
      <c r="D108" s="275" t="s">
        <v>92</v>
      </c>
      <c r="E108" s="238">
        <v>389119.23</v>
      </c>
      <c r="F108" s="238">
        <f>SUM(F109+F136)</f>
        <v>408583</v>
      </c>
      <c r="G108" s="238">
        <f>SUM(G116+G136)</f>
        <v>0</v>
      </c>
      <c r="H108" s="238">
        <v>406036.8</v>
      </c>
      <c r="I108" s="373">
        <f t="shared" si="29"/>
        <v>104.34765714354441</v>
      </c>
      <c r="J108" s="373" t="e">
        <f t="shared" si="30"/>
        <v>#DIV/0!</v>
      </c>
    </row>
    <row r="109" spans="1:11" ht="18.600000000000001" customHeight="1" x14ac:dyDescent="0.3">
      <c r="A109" s="443">
        <v>3</v>
      </c>
      <c r="B109" s="443"/>
      <c r="C109" s="443"/>
      <c r="D109" s="215" t="s">
        <v>6</v>
      </c>
      <c r="E109" s="198">
        <f>SUM(E110+E119+E133)</f>
        <v>331423.51999999996</v>
      </c>
      <c r="F109" s="198">
        <f>SUM(F110+F119+F133)</f>
        <v>408583</v>
      </c>
      <c r="G109" s="198">
        <f>SUM(G110+G119+G133)</f>
        <v>0</v>
      </c>
      <c r="H109" s="198">
        <f>SUM(H110+H119+H133)</f>
        <v>360156.57000000007</v>
      </c>
      <c r="I109" s="370">
        <f t="shared" si="29"/>
        <v>108.66958687784141</v>
      </c>
      <c r="J109" s="370" t="e">
        <f t="shared" si="30"/>
        <v>#DIV/0!</v>
      </c>
    </row>
    <row r="110" spans="1:11" s="103" customFormat="1" ht="18.600000000000001" customHeight="1" x14ac:dyDescent="0.3">
      <c r="A110" s="444">
        <v>31</v>
      </c>
      <c r="B110" s="445"/>
      <c r="C110" s="446"/>
      <c r="D110" s="219" t="s">
        <v>7</v>
      </c>
      <c r="E110" s="92">
        <f>SUM(E111+E115)</f>
        <v>310604.92</v>
      </c>
      <c r="F110" s="92">
        <f>SUM(F111+F115+F117)</f>
        <v>383860</v>
      </c>
      <c r="G110" s="92">
        <f>SUM(G111+G120+G124+G127+G134)</f>
        <v>0</v>
      </c>
      <c r="H110" s="92">
        <f>SUM(H111+H120+H124+H127+H134)</f>
        <v>335683.08000000007</v>
      </c>
      <c r="I110" s="369">
        <f t="shared" si="29"/>
        <v>108.07397384432934</v>
      </c>
      <c r="J110" s="369" t="e">
        <f t="shared" si="30"/>
        <v>#DIV/0!</v>
      </c>
    </row>
    <row r="111" spans="1:11" s="103" customFormat="1" ht="18.600000000000001" customHeight="1" x14ac:dyDescent="0.3">
      <c r="A111" s="225">
        <v>311</v>
      </c>
      <c r="B111" s="226"/>
      <c r="C111" s="216"/>
      <c r="D111" s="216" t="s">
        <v>221</v>
      </c>
      <c r="E111" s="49">
        <v>297078.43</v>
      </c>
      <c r="F111" s="49">
        <v>317540</v>
      </c>
      <c r="G111" s="49">
        <f t="shared" ref="G111" si="38">SUM(G112:G114)</f>
        <v>0</v>
      </c>
      <c r="H111" s="49">
        <v>314138.90000000002</v>
      </c>
      <c r="I111" s="374">
        <f t="shared" si="29"/>
        <v>105.74274948201389</v>
      </c>
      <c r="J111" s="374" t="e">
        <f t="shared" si="30"/>
        <v>#DIV/0!</v>
      </c>
    </row>
    <row r="112" spans="1:11" s="103" customFormat="1" ht="18.600000000000001" customHeight="1" x14ac:dyDescent="0.3">
      <c r="A112" s="227">
        <v>3111</v>
      </c>
      <c r="B112" s="87"/>
      <c r="C112" s="217"/>
      <c r="D112" s="217" t="s">
        <v>165</v>
      </c>
      <c r="E112" s="104"/>
      <c r="F112" s="104"/>
      <c r="G112" s="104"/>
      <c r="H112" s="104"/>
      <c r="I112" s="72" t="e">
        <f t="shared" si="29"/>
        <v>#DIV/0!</v>
      </c>
      <c r="J112" s="72" t="e">
        <f t="shared" si="30"/>
        <v>#DIV/0!</v>
      </c>
    </row>
    <row r="113" spans="1:10" s="103" customFormat="1" ht="18.600000000000001" customHeight="1" x14ac:dyDescent="0.3">
      <c r="A113" s="227">
        <v>3112</v>
      </c>
      <c r="B113" s="87"/>
      <c r="C113" s="217"/>
      <c r="D113" s="217" t="s">
        <v>166</v>
      </c>
      <c r="E113" s="104"/>
      <c r="F113" s="104"/>
      <c r="G113" s="104"/>
      <c r="H113" s="104"/>
      <c r="I113" s="72" t="e">
        <f t="shared" si="29"/>
        <v>#DIV/0!</v>
      </c>
      <c r="J113" s="72" t="e">
        <f t="shared" si="30"/>
        <v>#DIV/0!</v>
      </c>
    </row>
    <row r="114" spans="1:10" s="103" customFormat="1" ht="18.600000000000001" customHeight="1" x14ac:dyDescent="0.3">
      <c r="A114" s="227">
        <v>3113</v>
      </c>
      <c r="B114" s="87"/>
      <c r="C114" s="217"/>
      <c r="D114" s="217" t="s">
        <v>219</v>
      </c>
      <c r="E114" s="104"/>
      <c r="F114" s="104"/>
      <c r="G114" s="104"/>
      <c r="H114" s="104"/>
      <c r="I114" s="72" t="e">
        <f t="shared" si="29"/>
        <v>#DIV/0!</v>
      </c>
      <c r="J114" s="72" t="e">
        <f t="shared" si="30"/>
        <v>#DIV/0!</v>
      </c>
    </row>
    <row r="115" spans="1:10" s="103" customFormat="1" ht="18.600000000000001" customHeight="1" x14ac:dyDescent="0.3">
      <c r="A115" s="225">
        <v>312</v>
      </c>
      <c r="B115" s="226"/>
      <c r="C115" s="216"/>
      <c r="D115" s="216" t="s">
        <v>167</v>
      </c>
      <c r="E115" s="49">
        <v>13526.49</v>
      </c>
      <c r="F115" s="49">
        <v>12970</v>
      </c>
      <c r="G115" s="49">
        <f t="shared" ref="G115" si="39">SUM(G116)</f>
        <v>0</v>
      </c>
      <c r="H115" s="49">
        <v>13301.85</v>
      </c>
      <c r="I115" s="374">
        <f t="shared" si="29"/>
        <v>98.339258743399071</v>
      </c>
      <c r="J115" s="374" t="e">
        <f t="shared" si="30"/>
        <v>#DIV/0!</v>
      </c>
    </row>
    <row r="116" spans="1:10" s="103" customFormat="1" ht="18.600000000000001" customHeight="1" x14ac:dyDescent="0.3">
      <c r="A116" s="227">
        <v>3121</v>
      </c>
      <c r="B116" s="87"/>
      <c r="C116" s="217"/>
      <c r="D116" s="217" t="s">
        <v>167</v>
      </c>
      <c r="E116" s="104">
        <v>0</v>
      </c>
      <c r="F116" s="104"/>
      <c r="G116" s="104"/>
      <c r="H116" s="104"/>
      <c r="I116" s="72" t="e">
        <f t="shared" si="29"/>
        <v>#DIV/0!</v>
      </c>
      <c r="J116" s="72" t="e">
        <f t="shared" si="30"/>
        <v>#DIV/0!</v>
      </c>
    </row>
    <row r="117" spans="1:10" s="103" customFormat="1" ht="18.600000000000001" customHeight="1" x14ac:dyDescent="0.3">
      <c r="A117" s="225">
        <v>313</v>
      </c>
      <c r="B117" s="226"/>
      <c r="C117" s="216"/>
      <c r="D117" s="216" t="s">
        <v>168</v>
      </c>
      <c r="E117" s="49">
        <v>49020.42</v>
      </c>
      <c r="F117" s="49">
        <v>53350</v>
      </c>
      <c r="G117" s="49">
        <f t="shared" ref="G117" si="40">SUM(G118)</f>
        <v>0</v>
      </c>
      <c r="H117" s="49">
        <v>51866.34</v>
      </c>
      <c r="I117" s="374">
        <f t="shared" si="29"/>
        <v>105.80558061314041</v>
      </c>
      <c r="J117" s="374" t="e">
        <f t="shared" si="30"/>
        <v>#DIV/0!</v>
      </c>
    </row>
    <row r="118" spans="1:10" s="103" customFormat="1" ht="29.4" customHeight="1" x14ac:dyDescent="0.3">
      <c r="A118" s="227">
        <v>3132</v>
      </c>
      <c r="B118" s="87"/>
      <c r="C118" s="217"/>
      <c r="D118" s="217" t="s">
        <v>222</v>
      </c>
      <c r="E118" s="104"/>
      <c r="F118" s="104"/>
      <c r="G118" s="104"/>
      <c r="H118" s="104"/>
      <c r="I118" s="72" t="e">
        <f t="shared" si="29"/>
        <v>#DIV/0!</v>
      </c>
      <c r="J118" s="72" t="e">
        <f t="shared" si="30"/>
        <v>#DIV/0!</v>
      </c>
    </row>
    <row r="119" spans="1:10" s="103" customFormat="1" ht="18.600000000000001" customHeight="1" x14ac:dyDescent="0.3">
      <c r="A119" s="444">
        <v>32</v>
      </c>
      <c r="B119" s="445"/>
      <c r="C119" s="446"/>
      <c r="D119" s="219" t="s">
        <v>15</v>
      </c>
      <c r="E119" s="92">
        <f>SUM(E120+E124+E127+E129+E134)</f>
        <v>20818.600000000002</v>
      </c>
      <c r="F119" s="92">
        <f>SUM(F120+F124+F127+F129+F134+F131+F132)</f>
        <v>24723</v>
      </c>
      <c r="G119" s="92">
        <f>SUM(G120+G124+G127+G129+G134)</f>
        <v>0</v>
      </c>
      <c r="H119" s="92">
        <f>SUM(H120+H124+H127+H129+H134)</f>
        <v>24473.49</v>
      </c>
      <c r="I119" s="369">
        <f t="shared" si="29"/>
        <v>117.55588752365674</v>
      </c>
      <c r="J119" s="369" t="e">
        <f t="shared" si="30"/>
        <v>#DIV/0!</v>
      </c>
    </row>
    <row r="120" spans="1:10" ht="21.6" customHeight="1" x14ac:dyDescent="0.3">
      <c r="A120" s="225">
        <v>321</v>
      </c>
      <c r="B120" s="226"/>
      <c r="C120" s="216"/>
      <c r="D120" s="216" t="s">
        <v>171</v>
      </c>
      <c r="E120" s="49">
        <v>14833.82</v>
      </c>
      <c r="F120" s="49">
        <v>18500</v>
      </c>
      <c r="G120" s="49">
        <f t="shared" ref="G120" si="41">SUM(G121:G123)</f>
        <v>0</v>
      </c>
      <c r="H120" s="49">
        <v>18344.09</v>
      </c>
      <c r="I120" s="374">
        <f t="shared" si="29"/>
        <v>123.66396518226593</v>
      </c>
      <c r="J120" s="374" t="e">
        <f t="shared" si="30"/>
        <v>#DIV/0!</v>
      </c>
    </row>
    <row r="121" spans="1:10" s="103" customFormat="1" ht="21" customHeight="1" x14ac:dyDescent="0.3">
      <c r="A121" s="227">
        <v>3211</v>
      </c>
      <c r="B121" s="87"/>
      <c r="C121" s="217"/>
      <c r="D121" s="217" t="s">
        <v>172</v>
      </c>
      <c r="E121" s="104"/>
      <c r="F121" s="104"/>
      <c r="G121" s="104"/>
      <c r="H121" s="104"/>
      <c r="I121" s="72" t="e">
        <f t="shared" si="29"/>
        <v>#DIV/0!</v>
      </c>
      <c r="J121" s="72" t="e">
        <f t="shared" si="30"/>
        <v>#DIV/0!</v>
      </c>
    </row>
    <row r="122" spans="1:10" ht="24.6" customHeight="1" x14ac:dyDescent="0.3">
      <c r="A122" s="227">
        <v>3212</v>
      </c>
      <c r="B122" s="87"/>
      <c r="C122" s="217"/>
      <c r="D122" s="217" t="s">
        <v>223</v>
      </c>
      <c r="E122" s="104"/>
      <c r="F122" s="104"/>
      <c r="G122" s="104"/>
      <c r="H122" s="104"/>
      <c r="I122" s="72" t="e">
        <f t="shared" si="29"/>
        <v>#DIV/0!</v>
      </c>
      <c r="J122" s="72" t="e">
        <f t="shared" si="30"/>
        <v>#DIV/0!</v>
      </c>
    </row>
    <row r="123" spans="1:10" ht="21" customHeight="1" x14ac:dyDescent="0.3">
      <c r="A123" s="227">
        <v>3213</v>
      </c>
      <c r="B123" s="223"/>
      <c r="C123" s="224"/>
      <c r="D123" s="124" t="s">
        <v>236</v>
      </c>
      <c r="E123" s="104"/>
      <c r="F123" s="104"/>
      <c r="G123" s="104"/>
      <c r="H123" s="104"/>
      <c r="I123" s="72" t="e">
        <f t="shared" si="29"/>
        <v>#DIV/0!</v>
      </c>
      <c r="J123" s="72" t="e">
        <f t="shared" si="30"/>
        <v>#DIV/0!</v>
      </c>
    </row>
    <row r="124" spans="1:10" ht="19.8" customHeight="1" x14ac:dyDescent="0.3">
      <c r="A124" s="225">
        <v>322</v>
      </c>
      <c r="B124" s="279"/>
      <c r="C124" s="280"/>
      <c r="D124" s="281" t="s">
        <v>175</v>
      </c>
      <c r="E124" s="282">
        <v>4251.26</v>
      </c>
      <c r="F124" s="282">
        <v>237</v>
      </c>
      <c r="G124" s="282">
        <f t="shared" ref="G124" si="42">SUM(G125+G126)</f>
        <v>0</v>
      </c>
      <c r="H124" s="282">
        <v>2613.39</v>
      </c>
      <c r="I124" s="374">
        <f t="shared" si="29"/>
        <v>61.473304385052899</v>
      </c>
      <c r="J124" s="374" t="e">
        <f t="shared" si="30"/>
        <v>#DIV/0!</v>
      </c>
    </row>
    <row r="125" spans="1:10" ht="26.4" customHeight="1" x14ac:dyDescent="0.3">
      <c r="A125" s="227">
        <v>3221</v>
      </c>
      <c r="B125" s="223"/>
      <c r="C125" s="224"/>
      <c r="D125" s="124" t="s">
        <v>228</v>
      </c>
      <c r="E125" s="104"/>
      <c r="F125" s="104"/>
      <c r="G125" s="104"/>
      <c r="H125" s="104"/>
      <c r="I125" s="72" t="e">
        <f t="shared" si="29"/>
        <v>#DIV/0!</v>
      </c>
      <c r="J125" s="72" t="e">
        <f t="shared" si="30"/>
        <v>#DIV/0!</v>
      </c>
    </row>
    <row r="126" spans="1:10" s="103" customFormat="1" ht="19.2" customHeight="1" x14ac:dyDescent="0.3">
      <c r="A126" s="227">
        <v>3222</v>
      </c>
      <c r="B126" s="223"/>
      <c r="C126" s="224"/>
      <c r="D126" s="124" t="s">
        <v>177</v>
      </c>
      <c r="E126" s="104"/>
      <c r="F126" s="104"/>
      <c r="G126" s="104"/>
      <c r="H126" s="104"/>
      <c r="I126" s="72" t="e">
        <f t="shared" si="29"/>
        <v>#DIV/0!</v>
      </c>
      <c r="J126" s="72" t="e">
        <f t="shared" si="30"/>
        <v>#DIV/0!</v>
      </c>
    </row>
    <row r="127" spans="1:10" s="103" customFormat="1" ht="19.2" customHeight="1" x14ac:dyDescent="0.3">
      <c r="A127" s="225">
        <v>323</v>
      </c>
      <c r="B127" s="270"/>
      <c r="C127" s="271"/>
      <c r="D127" s="211" t="s">
        <v>182</v>
      </c>
      <c r="E127" s="49">
        <v>410.97</v>
      </c>
      <c r="F127" s="49">
        <v>500</v>
      </c>
      <c r="G127" s="49">
        <f t="shared" ref="G127" si="43">SUM(G128)</f>
        <v>0</v>
      </c>
      <c r="H127" s="49">
        <v>586.70000000000005</v>
      </c>
      <c r="I127" s="374">
        <f t="shared" si="29"/>
        <v>142.75981215173857</v>
      </c>
      <c r="J127" s="374" t="e">
        <f t="shared" si="30"/>
        <v>#DIV/0!</v>
      </c>
    </row>
    <row r="128" spans="1:10" s="103" customFormat="1" ht="20.399999999999999" customHeight="1" x14ac:dyDescent="0.3">
      <c r="A128" s="227">
        <v>3239</v>
      </c>
      <c r="B128" s="223"/>
      <c r="C128" s="224"/>
      <c r="D128" s="124" t="s">
        <v>190</v>
      </c>
      <c r="E128" s="104"/>
      <c r="F128" s="104"/>
      <c r="G128" s="104"/>
      <c r="H128" s="104"/>
      <c r="I128" s="72" t="e">
        <f t="shared" si="29"/>
        <v>#DIV/0!</v>
      </c>
      <c r="J128" s="72" t="e">
        <f t="shared" si="30"/>
        <v>#DIV/0!</v>
      </c>
    </row>
    <row r="129" spans="1:10" s="103" customFormat="1" ht="26.4" customHeight="1" x14ac:dyDescent="0.3">
      <c r="A129" s="231">
        <v>324</v>
      </c>
      <c r="B129" s="273"/>
      <c r="C129" s="274"/>
      <c r="D129" s="195" t="s">
        <v>237</v>
      </c>
      <c r="E129" s="92">
        <v>1322.55</v>
      </c>
      <c r="F129" s="92">
        <v>2900</v>
      </c>
      <c r="G129" s="92">
        <f>SUM(G130)</f>
        <v>0</v>
      </c>
      <c r="H129" s="92">
        <v>2929.31</v>
      </c>
      <c r="I129" s="369">
        <f t="shared" si="29"/>
        <v>221.48954670900912</v>
      </c>
      <c r="J129" s="369" t="e">
        <f t="shared" si="30"/>
        <v>#DIV/0!</v>
      </c>
    </row>
    <row r="130" spans="1:10" s="103" customFormat="1" ht="26.4" customHeight="1" x14ac:dyDescent="0.3">
      <c r="A130" s="227">
        <v>3241</v>
      </c>
      <c r="B130" s="223"/>
      <c r="C130" s="224"/>
      <c r="D130" s="124" t="s">
        <v>237</v>
      </c>
      <c r="E130" s="104"/>
      <c r="F130" s="104"/>
      <c r="G130" s="104"/>
      <c r="H130" s="104"/>
      <c r="I130" s="72" t="e">
        <f t="shared" si="29"/>
        <v>#DIV/0!</v>
      </c>
      <c r="J130" s="72" t="e">
        <f t="shared" si="30"/>
        <v>#DIV/0!</v>
      </c>
    </row>
    <row r="131" spans="1:10" s="103" customFormat="1" ht="26.4" customHeight="1" x14ac:dyDescent="0.3">
      <c r="A131" s="387">
        <v>329</v>
      </c>
      <c r="B131" s="234"/>
      <c r="C131" s="235"/>
      <c r="D131" s="124" t="s">
        <v>191</v>
      </c>
      <c r="E131" s="104">
        <v>8041.1049999999996</v>
      </c>
      <c r="F131" s="104">
        <v>2436</v>
      </c>
      <c r="G131" s="104"/>
      <c r="H131" s="104">
        <v>2182.7600000000002</v>
      </c>
      <c r="I131" s="72"/>
      <c r="J131" s="72"/>
    </row>
    <row r="132" spans="1:10" s="103" customFormat="1" ht="26.4" customHeight="1" x14ac:dyDescent="0.3">
      <c r="A132" s="387">
        <v>343</v>
      </c>
      <c r="B132" s="234"/>
      <c r="C132" s="235"/>
      <c r="D132" s="124" t="s">
        <v>216</v>
      </c>
      <c r="E132" s="104">
        <v>634.16</v>
      </c>
      <c r="F132" s="104">
        <v>150</v>
      </c>
      <c r="G132" s="104"/>
      <c r="H132" s="104">
        <v>73.459999999999994</v>
      </c>
      <c r="I132" s="72"/>
      <c r="J132" s="72"/>
    </row>
    <row r="133" spans="1:10" s="103" customFormat="1" ht="39" customHeight="1" x14ac:dyDescent="0.3">
      <c r="A133" s="284">
        <v>37</v>
      </c>
      <c r="B133" s="285"/>
      <c r="C133" s="286"/>
      <c r="D133" s="215" t="s">
        <v>43</v>
      </c>
      <c r="E133" s="198">
        <f>SUM(E134)</f>
        <v>0</v>
      </c>
      <c r="F133" s="198">
        <f t="shared" ref="F133:H134" si="44">SUM(F134)</f>
        <v>0</v>
      </c>
      <c r="G133" s="198">
        <f t="shared" si="44"/>
        <v>0</v>
      </c>
      <c r="H133" s="198">
        <f t="shared" si="44"/>
        <v>0</v>
      </c>
      <c r="I133" s="370" t="e">
        <f t="shared" si="29"/>
        <v>#DIV/0!</v>
      </c>
      <c r="J133" s="370" t="e">
        <f t="shared" si="30"/>
        <v>#DIV/0!</v>
      </c>
    </row>
    <row r="134" spans="1:10" ht="26.4" x14ac:dyDescent="0.3">
      <c r="A134" s="231">
        <v>372</v>
      </c>
      <c r="B134" s="273"/>
      <c r="C134" s="274"/>
      <c r="D134" s="219" t="s">
        <v>238</v>
      </c>
      <c r="E134" s="92">
        <f>SUM(E135)</f>
        <v>0</v>
      </c>
      <c r="F134" s="92">
        <f t="shared" si="44"/>
        <v>0</v>
      </c>
      <c r="G134" s="92">
        <f t="shared" si="44"/>
        <v>0</v>
      </c>
      <c r="H134" s="92">
        <f t="shared" si="44"/>
        <v>0</v>
      </c>
      <c r="I134" s="369" t="e">
        <f t="shared" si="29"/>
        <v>#DIV/0!</v>
      </c>
      <c r="J134" s="369" t="e">
        <f t="shared" si="30"/>
        <v>#DIV/0!</v>
      </c>
    </row>
    <row r="135" spans="1:10" s="103" customFormat="1" ht="26.4" x14ac:dyDescent="0.3">
      <c r="A135" s="287">
        <v>3722</v>
      </c>
      <c r="B135" s="267"/>
      <c r="C135" s="268"/>
      <c r="D135" s="217" t="s">
        <v>217</v>
      </c>
      <c r="E135" s="104"/>
      <c r="F135" s="104">
        <v>0</v>
      </c>
      <c r="G135" s="104"/>
      <c r="H135" s="104"/>
      <c r="I135" s="72" t="e">
        <f t="shared" si="29"/>
        <v>#DIV/0!</v>
      </c>
      <c r="J135" s="72" t="e">
        <f t="shared" si="30"/>
        <v>#DIV/0!</v>
      </c>
    </row>
    <row r="136" spans="1:10" s="103" customFormat="1" ht="26.4" x14ac:dyDescent="0.3">
      <c r="A136" s="458">
        <v>4</v>
      </c>
      <c r="B136" s="459"/>
      <c r="C136" s="460"/>
      <c r="D136" s="288" t="s">
        <v>8</v>
      </c>
      <c r="E136" s="198">
        <f>SUM(E137+E140)</f>
        <v>0</v>
      </c>
      <c r="F136" s="198">
        <f t="shared" ref="F136:H136" si="45">SUM(F137+F140)</f>
        <v>0</v>
      </c>
      <c r="G136" s="198">
        <f t="shared" si="45"/>
        <v>0</v>
      </c>
      <c r="H136" s="198">
        <f t="shared" si="45"/>
        <v>0</v>
      </c>
      <c r="I136" s="370" t="e">
        <f t="shared" si="29"/>
        <v>#DIV/0!</v>
      </c>
      <c r="J136" s="370" t="e">
        <f t="shared" si="30"/>
        <v>#DIV/0!</v>
      </c>
    </row>
    <row r="137" spans="1:10" s="103" customFormat="1" ht="26.4" x14ac:dyDescent="0.3">
      <c r="A137" s="464">
        <v>42</v>
      </c>
      <c r="B137" s="465"/>
      <c r="C137" s="466"/>
      <c r="D137" s="196" t="s">
        <v>20</v>
      </c>
      <c r="E137" s="92">
        <f>SUM(E138+E140)</f>
        <v>0</v>
      </c>
      <c r="F137" s="92">
        <f t="shared" ref="F137:H137" si="46">SUM(F138+F140)</f>
        <v>0</v>
      </c>
      <c r="G137" s="92">
        <f t="shared" si="46"/>
        <v>0</v>
      </c>
      <c r="H137" s="92">
        <f t="shared" si="46"/>
        <v>0</v>
      </c>
      <c r="I137" s="369" t="e">
        <f t="shared" si="29"/>
        <v>#DIV/0!</v>
      </c>
      <c r="J137" s="369" t="e">
        <f t="shared" si="30"/>
        <v>#DIV/0!</v>
      </c>
    </row>
    <row r="138" spans="1:10" s="103" customFormat="1" x14ac:dyDescent="0.3">
      <c r="A138" s="265">
        <v>422</v>
      </c>
      <c r="B138" s="229"/>
      <c r="C138" s="230"/>
      <c r="D138" s="66" t="s">
        <v>239</v>
      </c>
      <c r="E138" s="49">
        <f>SUM(E139)</f>
        <v>0</v>
      </c>
      <c r="F138" s="49">
        <f t="shared" ref="F138:H138" si="47">SUM(F139)</f>
        <v>0</v>
      </c>
      <c r="G138" s="49">
        <f t="shared" si="47"/>
        <v>0</v>
      </c>
      <c r="H138" s="49">
        <f t="shared" si="47"/>
        <v>0</v>
      </c>
      <c r="I138" s="374" t="e">
        <f t="shared" si="29"/>
        <v>#DIV/0!</v>
      </c>
      <c r="J138" s="374" t="e">
        <f t="shared" si="30"/>
        <v>#DIV/0!</v>
      </c>
    </row>
    <row r="139" spans="1:10" s="103" customFormat="1" x14ac:dyDescent="0.3">
      <c r="A139" s="266">
        <v>4221</v>
      </c>
      <c r="B139" s="267"/>
      <c r="C139" s="268"/>
      <c r="D139" s="19" t="s">
        <v>230</v>
      </c>
      <c r="E139" s="104"/>
      <c r="F139" s="104"/>
      <c r="G139" s="104"/>
      <c r="H139" s="104"/>
      <c r="I139" s="72" t="e">
        <f t="shared" si="29"/>
        <v>#DIV/0!</v>
      </c>
      <c r="J139" s="72" t="e">
        <f t="shared" si="30"/>
        <v>#DIV/0!</v>
      </c>
    </row>
    <row r="140" spans="1:10" s="103" customFormat="1" ht="26.4" x14ac:dyDescent="0.3">
      <c r="A140" s="265">
        <v>424</v>
      </c>
      <c r="B140" s="229"/>
      <c r="C140" s="230"/>
      <c r="D140" s="66" t="s">
        <v>209</v>
      </c>
      <c r="E140" s="49">
        <f>SUM(E141)</f>
        <v>0</v>
      </c>
      <c r="F140" s="49">
        <f t="shared" ref="F140:H140" si="48">SUM(F141)</f>
        <v>0</v>
      </c>
      <c r="G140" s="49">
        <f t="shared" si="48"/>
        <v>0</v>
      </c>
      <c r="H140" s="49">
        <f t="shared" si="48"/>
        <v>0</v>
      </c>
      <c r="I140" s="374" t="e">
        <f t="shared" ref="I140:I204" si="49">SUM(H140/E140*100)</f>
        <v>#DIV/0!</v>
      </c>
      <c r="J140" s="374" t="e">
        <f t="shared" ref="J140:J204" si="50">SUM(H140/G140*100)</f>
        <v>#DIV/0!</v>
      </c>
    </row>
    <row r="141" spans="1:10" s="103" customFormat="1" x14ac:dyDescent="0.3">
      <c r="A141" s="266">
        <v>4241</v>
      </c>
      <c r="B141" s="267"/>
      <c r="C141" s="268"/>
      <c r="D141" s="19" t="s">
        <v>210</v>
      </c>
      <c r="E141" s="104"/>
      <c r="F141" s="104"/>
      <c r="G141" s="104"/>
      <c r="H141" s="104"/>
      <c r="I141" s="72" t="e">
        <f t="shared" si="49"/>
        <v>#DIV/0!</v>
      </c>
      <c r="J141" s="72" t="e">
        <f t="shared" si="50"/>
        <v>#DIV/0!</v>
      </c>
    </row>
    <row r="142" spans="1:10" s="103" customFormat="1" ht="26.4" x14ac:dyDescent="0.3">
      <c r="A142" s="440" t="s">
        <v>240</v>
      </c>
      <c r="B142" s="440"/>
      <c r="C142" s="440"/>
      <c r="D142" s="275" t="s">
        <v>241</v>
      </c>
      <c r="E142" s="238">
        <f>SUM(E143+E154)</f>
        <v>0</v>
      </c>
      <c r="F142" s="238">
        <f t="shared" ref="F142:H142" si="51">SUM(F143+F154)</f>
        <v>11386</v>
      </c>
      <c r="G142" s="238">
        <f t="shared" si="51"/>
        <v>0</v>
      </c>
      <c r="H142" s="238">
        <f t="shared" si="51"/>
        <v>0</v>
      </c>
      <c r="I142" s="373" t="e">
        <f t="shared" si="49"/>
        <v>#DIV/0!</v>
      </c>
      <c r="J142" s="373" t="e">
        <f t="shared" si="50"/>
        <v>#DIV/0!</v>
      </c>
    </row>
    <row r="143" spans="1:10" s="103" customFormat="1" x14ac:dyDescent="0.3">
      <c r="A143" s="289">
        <v>3</v>
      </c>
      <c r="B143" s="290"/>
      <c r="C143" s="283"/>
      <c r="D143" s="283" t="s">
        <v>6</v>
      </c>
      <c r="E143" s="198">
        <f>SUM(E144)</f>
        <v>0</v>
      </c>
      <c r="F143" s="198">
        <f t="shared" ref="F143:H143" si="52">SUM(F144)</f>
        <v>11386</v>
      </c>
      <c r="G143" s="198">
        <f t="shared" si="52"/>
        <v>0</v>
      </c>
      <c r="H143" s="198">
        <f t="shared" si="52"/>
        <v>0</v>
      </c>
      <c r="I143" s="370" t="e">
        <f t="shared" si="49"/>
        <v>#DIV/0!</v>
      </c>
      <c r="J143" s="370" t="e">
        <f t="shared" si="50"/>
        <v>#DIV/0!</v>
      </c>
    </row>
    <row r="144" spans="1:10" s="103" customFormat="1" x14ac:dyDescent="0.3">
      <c r="A144" s="444">
        <v>32</v>
      </c>
      <c r="B144" s="445"/>
      <c r="C144" s="446"/>
      <c r="D144" s="219" t="s">
        <v>15</v>
      </c>
      <c r="E144" s="92">
        <f>SUM(E145+E149+E152)</f>
        <v>0</v>
      </c>
      <c r="F144" s="92">
        <f t="shared" ref="F144:H144" si="53">SUM(F145+F149+F152)</f>
        <v>11386</v>
      </c>
      <c r="G144" s="92">
        <f t="shared" si="53"/>
        <v>0</v>
      </c>
      <c r="H144" s="92">
        <f t="shared" si="53"/>
        <v>0</v>
      </c>
      <c r="I144" s="369" t="e">
        <f t="shared" si="49"/>
        <v>#DIV/0!</v>
      </c>
      <c r="J144" s="369" t="e">
        <f t="shared" si="50"/>
        <v>#DIV/0!</v>
      </c>
    </row>
    <row r="145" spans="1:10" s="103" customFormat="1" x14ac:dyDescent="0.3">
      <c r="A145" s="225">
        <v>321</v>
      </c>
      <c r="B145" s="226"/>
      <c r="C145" s="216"/>
      <c r="D145" s="216" t="s">
        <v>171</v>
      </c>
      <c r="E145" s="49">
        <f>SUM(E146:E148)</f>
        <v>0</v>
      </c>
      <c r="F145" s="49">
        <f t="shared" ref="F145:H145" si="54">SUM(F146:F148)</f>
        <v>0</v>
      </c>
      <c r="G145" s="49">
        <f t="shared" si="54"/>
        <v>0</v>
      </c>
      <c r="H145" s="49">
        <f t="shared" si="54"/>
        <v>0</v>
      </c>
      <c r="I145" s="374" t="e">
        <f t="shared" si="49"/>
        <v>#DIV/0!</v>
      </c>
      <c r="J145" s="374" t="e">
        <f t="shared" si="50"/>
        <v>#DIV/0!</v>
      </c>
    </row>
    <row r="146" spans="1:10" s="103" customFormat="1" x14ac:dyDescent="0.3">
      <c r="A146" s="227">
        <v>3211</v>
      </c>
      <c r="B146" s="87"/>
      <c r="C146" s="217"/>
      <c r="D146" s="217" t="s">
        <v>172</v>
      </c>
      <c r="E146" s="104"/>
      <c r="F146" s="104"/>
      <c r="G146" s="104"/>
      <c r="H146" s="104"/>
      <c r="I146" s="72" t="e">
        <f t="shared" si="49"/>
        <v>#DIV/0!</v>
      </c>
      <c r="J146" s="72" t="e">
        <f t="shared" si="50"/>
        <v>#DIV/0!</v>
      </c>
    </row>
    <row r="147" spans="1:10" ht="26.4" x14ac:dyDescent="0.3">
      <c r="A147" s="227">
        <v>3212</v>
      </c>
      <c r="B147" s="87"/>
      <c r="C147" s="217"/>
      <c r="D147" s="217" t="s">
        <v>223</v>
      </c>
      <c r="E147" s="104"/>
      <c r="F147" s="104"/>
      <c r="G147" s="104"/>
      <c r="H147" s="104"/>
      <c r="I147" s="72" t="e">
        <f t="shared" si="49"/>
        <v>#DIV/0!</v>
      </c>
      <c r="J147" s="72" t="e">
        <f t="shared" si="50"/>
        <v>#DIV/0!</v>
      </c>
    </row>
    <row r="148" spans="1:10" x14ac:dyDescent="0.3">
      <c r="A148" s="227">
        <v>3213</v>
      </c>
      <c r="B148" s="223"/>
      <c r="C148" s="224"/>
      <c r="D148" s="124" t="s">
        <v>236</v>
      </c>
      <c r="E148" s="104"/>
      <c r="F148" s="104"/>
      <c r="G148" s="104"/>
      <c r="H148" s="104"/>
      <c r="I148" s="72" t="e">
        <f t="shared" si="49"/>
        <v>#DIV/0!</v>
      </c>
      <c r="J148" s="72" t="e">
        <f t="shared" si="50"/>
        <v>#DIV/0!</v>
      </c>
    </row>
    <row r="149" spans="1:10" x14ac:dyDescent="0.3">
      <c r="A149" s="225">
        <v>322</v>
      </c>
      <c r="B149" s="279"/>
      <c r="C149" s="280"/>
      <c r="D149" s="281" t="s">
        <v>175</v>
      </c>
      <c r="E149" s="282">
        <f>SUM(E150+E151)</f>
        <v>0</v>
      </c>
      <c r="F149" s="282">
        <f t="shared" ref="F149:H149" si="55">SUM(F150+F151)</f>
        <v>0</v>
      </c>
      <c r="G149" s="282">
        <f t="shared" si="55"/>
        <v>0</v>
      </c>
      <c r="H149" s="282">
        <f t="shared" si="55"/>
        <v>0</v>
      </c>
      <c r="I149" s="374" t="e">
        <f t="shared" si="49"/>
        <v>#DIV/0!</v>
      </c>
      <c r="J149" s="374" t="e">
        <f t="shared" si="50"/>
        <v>#DIV/0!</v>
      </c>
    </row>
    <row r="150" spans="1:10" ht="23.4" customHeight="1" x14ac:dyDescent="0.3">
      <c r="A150" s="227">
        <v>3221</v>
      </c>
      <c r="B150" s="223"/>
      <c r="C150" s="224"/>
      <c r="D150" s="124" t="s">
        <v>228</v>
      </c>
      <c r="E150" s="104"/>
      <c r="F150" s="104"/>
      <c r="G150" s="104"/>
      <c r="H150" s="104"/>
      <c r="I150" s="72" t="e">
        <f t="shared" si="49"/>
        <v>#DIV/0!</v>
      </c>
      <c r="J150" s="72" t="e">
        <f t="shared" si="50"/>
        <v>#DIV/0!</v>
      </c>
    </row>
    <row r="151" spans="1:10" x14ac:dyDescent="0.3">
      <c r="A151" s="227">
        <v>3222</v>
      </c>
      <c r="B151" s="223"/>
      <c r="C151" s="224"/>
      <c r="D151" s="124" t="s">
        <v>177</v>
      </c>
      <c r="E151" s="104"/>
      <c r="F151" s="104"/>
      <c r="G151" s="104"/>
      <c r="H151" s="104"/>
      <c r="I151" s="72" t="e">
        <f t="shared" si="49"/>
        <v>#DIV/0!</v>
      </c>
      <c r="J151" s="72" t="e">
        <f t="shared" si="50"/>
        <v>#DIV/0!</v>
      </c>
    </row>
    <row r="152" spans="1:10" x14ac:dyDescent="0.3">
      <c r="A152" s="225">
        <v>323</v>
      </c>
      <c r="B152" s="270"/>
      <c r="C152" s="271"/>
      <c r="D152" s="211" t="s">
        <v>182</v>
      </c>
      <c r="E152" s="49">
        <f>SUM(E153)</f>
        <v>0</v>
      </c>
      <c r="F152" s="49">
        <v>11386</v>
      </c>
      <c r="G152" s="49">
        <f t="shared" ref="G152:H152" si="56">SUM(G153)</f>
        <v>0</v>
      </c>
      <c r="H152" s="49">
        <f t="shared" si="56"/>
        <v>0</v>
      </c>
      <c r="I152" s="374" t="e">
        <f t="shared" si="49"/>
        <v>#DIV/0!</v>
      </c>
      <c r="J152" s="374" t="e">
        <f t="shared" si="50"/>
        <v>#DIV/0!</v>
      </c>
    </row>
    <row r="153" spans="1:10" ht="16.8" customHeight="1" x14ac:dyDescent="0.3">
      <c r="A153" s="227">
        <v>3239</v>
      </c>
      <c r="B153" s="223"/>
      <c r="C153" s="224"/>
      <c r="D153" s="124" t="s">
        <v>190</v>
      </c>
      <c r="E153" s="104"/>
      <c r="F153" s="104"/>
      <c r="G153" s="104"/>
      <c r="H153" s="104"/>
      <c r="I153" s="72" t="e">
        <f t="shared" si="49"/>
        <v>#DIV/0!</v>
      </c>
      <c r="J153" s="72" t="e">
        <f t="shared" si="50"/>
        <v>#DIV/0!</v>
      </c>
    </row>
    <row r="154" spans="1:10" s="103" customFormat="1" ht="24.6" customHeight="1" x14ac:dyDescent="0.3">
      <c r="A154" s="458">
        <v>4</v>
      </c>
      <c r="B154" s="459"/>
      <c r="C154" s="460"/>
      <c r="D154" s="288" t="s">
        <v>8</v>
      </c>
      <c r="E154" s="198">
        <f>SUM(E155+E158)</f>
        <v>0</v>
      </c>
      <c r="F154" s="198">
        <f t="shared" ref="F154:H154" si="57">SUM(F155+F158)</f>
        <v>0</v>
      </c>
      <c r="G154" s="198">
        <f t="shared" si="57"/>
        <v>0</v>
      </c>
      <c r="H154" s="198">
        <f t="shared" si="57"/>
        <v>0</v>
      </c>
      <c r="I154" s="370" t="e">
        <f t="shared" si="49"/>
        <v>#DIV/0!</v>
      </c>
      <c r="J154" s="370" t="e">
        <f t="shared" si="50"/>
        <v>#DIV/0!</v>
      </c>
    </row>
    <row r="155" spans="1:10" s="103" customFormat="1" ht="25.8" customHeight="1" x14ac:dyDescent="0.3">
      <c r="A155" s="464">
        <v>42</v>
      </c>
      <c r="B155" s="465"/>
      <c r="C155" s="466"/>
      <c r="D155" s="196" t="s">
        <v>20</v>
      </c>
      <c r="E155" s="92">
        <f>SUM(E156+E158)</f>
        <v>0</v>
      </c>
      <c r="F155" s="92">
        <f t="shared" ref="F155:H155" si="58">SUM(F156+F158)</f>
        <v>0</v>
      </c>
      <c r="G155" s="92">
        <f t="shared" si="58"/>
        <v>0</v>
      </c>
      <c r="H155" s="92">
        <f t="shared" si="58"/>
        <v>0</v>
      </c>
      <c r="I155" s="369" t="e">
        <f t="shared" si="49"/>
        <v>#DIV/0!</v>
      </c>
      <c r="J155" s="369" t="e">
        <f t="shared" si="50"/>
        <v>#DIV/0!</v>
      </c>
    </row>
    <row r="156" spans="1:10" s="103" customFormat="1" ht="16.8" customHeight="1" x14ac:dyDescent="0.3">
      <c r="A156" s="265">
        <v>422</v>
      </c>
      <c r="B156" s="229"/>
      <c r="C156" s="230"/>
      <c r="D156" s="66" t="s">
        <v>239</v>
      </c>
      <c r="E156" s="49">
        <f>SUM(E157)</f>
        <v>0</v>
      </c>
      <c r="F156" s="49">
        <f t="shared" ref="F156:H156" si="59">SUM(F157)</f>
        <v>0</v>
      </c>
      <c r="G156" s="49">
        <f t="shared" si="59"/>
        <v>0</v>
      </c>
      <c r="H156" s="49">
        <f t="shared" si="59"/>
        <v>0</v>
      </c>
      <c r="I156" s="374" t="e">
        <f t="shared" si="49"/>
        <v>#DIV/0!</v>
      </c>
      <c r="J156" s="374" t="e">
        <f t="shared" si="50"/>
        <v>#DIV/0!</v>
      </c>
    </row>
    <row r="157" spans="1:10" s="103" customFormat="1" ht="16.8" customHeight="1" x14ac:dyDescent="0.3">
      <c r="A157" s="266">
        <v>4221</v>
      </c>
      <c r="B157" s="267"/>
      <c r="C157" s="268"/>
      <c r="D157" s="19" t="s">
        <v>230</v>
      </c>
      <c r="E157" s="104"/>
      <c r="F157" s="104"/>
      <c r="G157" s="104"/>
      <c r="H157" s="104"/>
      <c r="I157" s="72" t="e">
        <f t="shared" si="49"/>
        <v>#DIV/0!</v>
      </c>
      <c r="J157" s="72" t="e">
        <f t="shared" si="50"/>
        <v>#DIV/0!</v>
      </c>
    </row>
    <row r="158" spans="1:10" s="103" customFormat="1" ht="26.4" customHeight="1" x14ac:dyDescent="0.3">
      <c r="A158" s="265">
        <v>424</v>
      </c>
      <c r="B158" s="229"/>
      <c r="C158" s="230"/>
      <c r="D158" s="66" t="s">
        <v>209</v>
      </c>
      <c r="E158" s="49">
        <f>SUM(E159)</f>
        <v>0</v>
      </c>
      <c r="F158" s="49">
        <f t="shared" ref="F158:H158" si="60">SUM(F159)</f>
        <v>0</v>
      </c>
      <c r="G158" s="49">
        <f t="shared" si="60"/>
        <v>0</v>
      </c>
      <c r="H158" s="49">
        <f t="shared" si="60"/>
        <v>0</v>
      </c>
      <c r="I158" s="374" t="e">
        <f t="shared" si="49"/>
        <v>#DIV/0!</v>
      </c>
      <c r="J158" s="374" t="e">
        <f t="shared" si="50"/>
        <v>#DIV/0!</v>
      </c>
    </row>
    <row r="159" spans="1:10" ht="16.8" customHeight="1" x14ac:dyDescent="0.3">
      <c r="A159" s="266">
        <v>4241</v>
      </c>
      <c r="B159" s="267"/>
      <c r="C159" s="268"/>
      <c r="D159" s="19" t="s">
        <v>210</v>
      </c>
      <c r="E159" s="104"/>
      <c r="F159" s="104"/>
      <c r="G159" s="104"/>
      <c r="H159" s="104"/>
      <c r="I159" s="72" t="e">
        <f t="shared" si="49"/>
        <v>#DIV/0!</v>
      </c>
      <c r="J159" s="72" t="e">
        <f t="shared" si="50"/>
        <v>#DIV/0!</v>
      </c>
    </row>
    <row r="160" spans="1:10" ht="26.4" x14ac:dyDescent="0.3">
      <c r="A160" s="452" t="s">
        <v>73</v>
      </c>
      <c r="B160" s="453"/>
      <c r="C160" s="454"/>
      <c r="D160" s="193" t="s">
        <v>74</v>
      </c>
      <c r="E160" s="106">
        <f t="shared" ref="E160:H164" si="61">SUM(E161)</f>
        <v>0</v>
      </c>
      <c r="F160" s="106">
        <f t="shared" si="61"/>
        <v>0</v>
      </c>
      <c r="G160" s="106">
        <f t="shared" si="61"/>
        <v>0</v>
      </c>
      <c r="H160" s="106">
        <f t="shared" si="61"/>
        <v>0</v>
      </c>
      <c r="I160" s="372" t="e">
        <f t="shared" si="49"/>
        <v>#DIV/0!</v>
      </c>
      <c r="J160" s="372" t="e">
        <f t="shared" si="50"/>
        <v>#DIV/0!</v>
      </c>
    </row>
    <row r="161" spans="1:10" x14ac:dyDescent="0.3">
      <c r="A161" s="455" t="s">
        <v>69</v>
      </c>
      <c r="B161" s="456"/>
      <c r="C161" s="457"/>
      <c r="D161" s="275" t="s">
        <v>71</v>
      </c>
      <c r="E161" s="238">
        <f t="shared" si="61"/>
        <v>0</v>
      </c>
      <c r="F161" s="238">
        <f t="shared" si="61"/>
        <v>0</v>
      </c>
      <c r="G161" s="238">
        <f t="shared" si="61"/>
        <v>0</v>
      </c>
      <c r="H161" s="238">
        <f t="shared" si="61"/>
        <v>0</v>
      </c>
      <c r="I161" s="373" t="e">
        <f t="shared" si="49"/>
        <v>#DIV/0!</v>
      </c>
      <c r="J161" s="373" t="e">
        <f t="shared" si="50"/>
        <v>#DIV/0!</v>
      </c>
    </row>
    <row r="162" spans="1:10" x14ac:dyDescent="0.3">
      <c r="A162" s="458">
        <v>3</v>
      </c>
      <c r="B162" s="459"/>
      <c r="C162" s="460"/>
      <c r="D162" s="215" t="s">
        <v>6</v>
      </c>
      <c r="E162" s="198">
        <f>SUM(E163)</f>
        <v>0</v>
      </c>
      <c r="F162" s="198">
        <f t="shared" si="61"/>
        <v>0</v>
      </c>
      <c r="G162" s="198">
        <f t="shared" si="61"/>
        <v>0</v>
      </c>
      <c r="H162" s="198">
        <f t="shared" si="61"/>
        <v>0</v>
      </c>
      <c r="I162" s="370" t="e">
        <f t="shared" si="49"/>
        <v>#DIV/0!</v>
      </c>
      <c r="J162" s="370" t="e">
        <f t="shared" si="50"/>
        <v>#DIV/0!</v>
      </c>
    </row>
    <row r="163" spans="1:10" s="103" customFormat="1" x14ac:dyDescent="0.3">
      <c r="A163" s="272">
        <v>32</v>
      </c>
      <c r="B163" s="273"/>
      <c r="C163" s="274"/>
      <c r="D163" s="195" t="s">
        <v>15</v>
      </c>
      <c r="E163" s="92">
        <f>SUM(E164)</f>
        <v>0</v>
      </c>
      <c r="F163" s="92">
        <f t="shared" si="61"/>
        <v>0</v>
      </c>
      <c r="G163" s="92">
        <f t="shared" si="61"/>
        <v>0</v>
      </c>
      <c r="H163" s="92">
        <f t="shared" si="61"/>
        <v>0</v>
      </c>
      <c r="I163" s="369" t="e">
        <f t="shared" si="49"/>
        <v>#DIV/0!</v>
      </c>
      <c r="J163" s="369" t="e">
        <f t="shared" si="50"/>
        <v>#DIV/0!</v>
      </c>
    </row>
    <row r="164" spans="1:10" s="103" customFormat="1" x14ac:dyDescent="0.3">
      <c r="A164" s="269">
        <v>323</v>
      </c>
      <c r="B164" s="270"/>
      <c r="C164" s="271"/>
      <c r="D164" s="211" t="s">
        <v>182</v>
      </c>
      <c r="E164" s="49">
        <f>SUM(E165)</f>
        <v>0</v>
      </c>
      <c r="F164" s="49">
        <f t="shared" si="61"/>
        <v>0</v>
      </c>
      <c r="G164" s="49">
        <f t="shared" si="61"/>
        <v>0</v>
      </c>
      <c r="H164" s="49">
        <f t="shared" si="61"/>
        <v>0</v>
      </c>
      <c r="I164" s="374" t="e">
        <f t="shared" si="49"/>
        <v>#DIV/0!</v>
      </c>
      <c r="J164" s="374" t="e">
        <f t="shared" si="50"/>
        <v>#DIV/0!</v>
      </c>
    </row>
    <row r="165" spans="1:10" ht="27.75" customHeight="1" x14ac:dyDescent="0.3">
      <c r="A165" s="461">
        <v>3232</v>
      </c>
      <c r="B165" s="462"/>
      <c r="C165" s="463"/>
      <c r="D165" s="124" t="s">
        <v>183</v>
      </c>
      <c r="E165" s="104">
        <v>0</v>
      </c>
      <c r="F165" s="104"/>
      <c r="G165" s="104"/>
      <c r="H165" s="104"/>
      <c r="I165" s="72" t="e">
        <f t="shared" si="49"/>
        <v>#DIV/0!</v>
      </c>
      <c r="J165" s="72" t="e">
        <f t="shared" si="50"/>
        <v>#DIV/0!</v>
      </c>
    </row>
    <row r="166" spans="1:10" ht="26.4" x14ac:dyDescent="0.3">
      <c r="A166" s="467" t="s">
        <v>75</v>
      </c>
      <c r="B166" s="468"/>
      <c r="C166" s="469"/>
      <c r="D166" s="193" t="s">
        <v>76</v>
      </c>
      <c r="E166" s="106">
        <f t="shared" ref="E166:G167" si="62">SUM(E167)</f>
        <v>11873.71</v>
      </c>
      <c r="F166" s="106">
        <f>SUM(F167)</f>
        <v>25890</v>
      </c>
      <c r="G166" s="106">
        <f t="shared" si="62"/>
        <v>0</v>
      </c>
      <c r="H166" s="106">
        <v>25884.18</v>
      </c>
      <c r="I166" s="372">
        <f t="shared" si="49"/>
        <v>217.99572332489174</v>
      </c>
      <c r="J166" s="372" t="e">
        <f t="shared" si="50"/>
        <v>#DIV/0!</v>
      </c>
    </row>
    <row r="167" spans="1:10" x14ac:dyDescent="0.3">
      <c r="A167" s="482" t="s">
        <v>69</v>
      </c>
      <c r="B167" s="483"/>
      <c r="C167" s="484"/>
      <c r="D167" s="291" t="s">
        <v>71</v>
      </c>
      <c r="E167" s="238">
        <f t="shared" si="62"/>
        <v>11873.71</v>
      </c>
      <c r="F167" s="238">
        <f>SUM(F168)</f>
        <v>25890</v>
      </c>
      <c r="G167" s="238">
        <f t="shared" si="62"/>
        <v>0</v>
      </c>
      <c r="H167" s="238">
        <v>25884.18</v>
      </c>
      <c r="I167" s="373">
        <f t="shared" si="49"/>
        <v>217.99572332489174</v>
      </c>
      <c r="J167" s="373" t="e">
        <f t="shared" si="50"/>
        <v>#DIV/0!</v>
      </c>
    </row>
    <row r="168" spans="1:10" ht="26.4" x14ac:dyDescent="0.3">
      <c r="A168" s="458">
        <v>4</v>
      </c>
      <c r="B168" s="459"/>
      <c r="C168" s="460"/>
      <c r="D168" s="288" t="s">
        <v>8</v>
      </c>
      <c r="E168" s="198">
        <f>SUM(E169)</f>
        <v>11873.71</v>
      </c>
      <c r="F168" s="198">
        <f>SUM(F169+F170)</f>
        <v>25890</v>
      </c>
      <c r="G168" s="198">
        <f>SUM(G169+G171)</f>
        <v>0</v>
      </c>
      <c r="H168" s="198">
        <f>SUM(H169+H171)</f>
        <v>48298.36</v>
      </c>
      <c r="I168" s="370">
        <f t="shared" si="49"/>
        <v>406.76721934424876</v>
      </c>
      <c r="J168" s="370" t="e">
        <f t="shared" si="50"/>
        <v>#DIV/0!</v>
      </c>
    </row>
    <row r="169" spans="1:10" ht="26.4" x14ac:dyDescent="0.3">
      <c r="A169" s="464">
        <v>45</v>
      </c>
      <c r="B169" s="465"/>
      <c r="C169" s="466"/>
      <c r="D169" s="196" t="s">
        <v>44</v>
      </c>
      <c r="E169" s="92">
        <f>SUM(E171)</f>
        <v>11873.71</v>
      </c>
      <c r="F169" s="92">
        <f>SUM(F171)</f>
        <v>24155</v>
      </c>
      <c r="G169" s="92">
        <f>SUM(G171)</f>
        <v>0</v>
      </c>
      <c r="H169" s="92">
        <f>SUM(H171)</f>
        <v>24149.18</v>
      </c>
      <c r="I169" s="369">
        <f t="shared" si="49"/>
        <v>203.38360967212438</v>
      </c>
      <c r="J169" s="369" t="e">
        <f t="shared" si="50"/>
        <v>#DIV/0!</v>
      </c>
    </row>
    <row r="170" spans="1:10" s="103" customFormat="1" x14ac:dyDescent="0.3">
      <c r="A170" s="381">
        <v>422</v>
      </c>
      <c r="B170" s="382"/>
      <c r="C170" s="383"/>
      <c r="D170" s="196" t="s">
        <v>239</v>
      </c>
      <c r="E170" s="92"/>
      <c r="F170" s="92">
        <v>1735</v>
      </c>
      <c r="G170" s="92"/>
      <c r="H170" s="92">
        <v>1735</v>
      </c>
      <c r="I170" s="369"/>
      <c r="J170" s="369"/>
    </row>
    <row r="171" spans="1:10" ht="26.4" x14ac:dyDescent="0.3">
      <c r="A171" s="485">
        <v>451</v>
      </c>
      <c r="B171" s="486"/>
      <c r="C171" s="487"/>
      <c r="D171" s="66" t="s">
        <v>242</v>
      </c>
      <c r="E171" s="49">
        <f>SUM(E172)</f>
        <v>11873.71</v>
      </c>
      <c r="F171" s="49">
        <f t="shared" ref="F171:H171" si="63">SUM(F172)</f>
        <v>24155</v>
      </c>
      <c r="G171" s="49">
        <f t="shared" si="63"/>
        <v>0</v>
      </c>
      <c r="H171" s="49">
        <f t="shared" si="63"/>
        <v>24149.18</v>
      </c>
      <c r="I171" s="374">
        <f t="shared" si="49"/>
        <v>203.38360967212438</v>
      </c>
      <c r="J171" s="374" t="e">
        <f t="shared" si="50"/>
        <v>#DIV/0!</v>
      </c>
    </row>
    <row r="172" spans="1:10" s="103" customFormat="1" ht="26.4" x14ac:dyDescent="0.3">
      <c r="A172" s="222">
        <v>4511</v>
      </c>
      <c r="B172" s="223"/>
      <c r="C172" s="224"/>
      <c r="D172" s="66" t="s">
        <v>242</v>
      </c>
      <c r="E172" s="104">
        <v>11873.71</v>
      </c>
      <c r="F172" s="104">
        <v>24155</v>
      </c>
      <c r="G172" s="104"/>
      <c r="H172" s="104">
        <v>24149.18</v>
      </c>
      <c r="I172" s="72">
        <f t="shared" si="49"/>
        <v>203.38360967212438</v>
      </c>
      <c r="J172" s="72" t="e">
        <f t="shared" si="50"/>
        <v>#DIV/0!</v>
      </c>
    </row>
    <row r="173" spans="1:10" ht="26.4" x14ac:dyDescent="0.3">
      <c r="A173" s="473" t="s">
        <v>77</v>
      </c>
      <c r="B173" s="474"/>
      <c r="C173" s="475"/>
      <c r="D173" s="62" t="s">
        <v>78</v>
      </c>
      <c r="E173" s="60">
        <f>SUM(E174+E180+E189+E195+E205+E216+E257+E284+E290+E296)</f>
        <v>9753.869999999999</v>
      </c>
      <c r="F173" s="60">
        <v>33059</v>
      </c>
      <c r="G173" s="60" t="e">
        <f>SUM(G174+G180+G189+G195+G205+G216+G257+G284+G290+G296)</f>
        <v>#REF!</v>
      </c>
      <c r="H173" s="60">
        <v>33398.31</v>
      </c>
      <c r="I173" s="371">
        <f t="shared" si="49"/>
        <v>342.41085845925772</v>
      </c>
      <c r="J173" s="206" t="e">
        <f t="shared" si="50"/>
        <v>#REF!</v>
      </c>
    </row>
    <row r="174" spans="1:10" x14ac:dyDescent="0.3">
      <c r="A174" s="467" t="s">
        <v>79</v>
      </c>
      <c r="B174" s="468"/>
      <c r="C174" s="469"/>
      <c r="D174" s="46" t="s">
        <v>80</v>
      </c>
      <c r="E174" s="106">
        <f t="shared" ref="E174:H177" si="64">SUM(E175)</f>
        <v>4348.5</v>
      </c>
      <c r="F174" s="106">
        <v>4978</v>
      </c>
      <c r="G174" s="106">
        <f t="shared" si="64"/>
        <v>0</v>
      </c>
      <c r="H174" s="106">
        <v>4977</v>
      </c>
      <c r="I174" s="372">
        <f t="shared" si="49"/>
        <v>114.45325974473957</v>
      </c>
      <c r="J174" s="372" t="e">
        <f t="shared" si="50"/>
        <v>#DIV/0!</v>
      </c>
    </row>
    <row r="175" spans="1:10" ht="14.4" customHeight="1" x14ac:dyDescent="0.3">
      <c r="A175" s="476" t="s">
        <v>61</v>
      </c>
      <c r="B175" s="477"/>
      <c r="C175" s="478"/>
      <c r="D175" s="292" t="s">
        <v>62</v>
      </c>
      <c r="E175" s="238">
        <f t="shared" si="64"/>
        <v>4348.5</v>
      </c>
      <c r="F175" s="238">
        <f t="shared" si="64"/>
        <v>0</v>
      </c>
      <c r="G175" s="238">
        <f t="shared" si="64"/>
        <v>0</v>
      </c>
      <c r="H175" s="238">
        <f t="shared" si="64"/>
        <v>0</v>
      </c>
      <c r="I175" s="373">
        <f t="shared" si="49"/>
        <v>0</v>
      </c>
      <c r="J175" s="373" t="e">
        <f t="shared" si="50"/>
        <v>#DIV/0!</v>
      </c>
    </row>
    <row r="176" spans="1:10" ht="14.4" customHeight="1" x14ac:dyDescent="0.3">
      <c r="A176" s="293">
        <v>3</v>
      </c>
      <c r="B176" s="349"/>
      <c r="C176" s="350"/>
      <c r="D176" s="294" t="s">
        <v>6</v>
      </c>
      <c r="E176" s="198">
        <f t="shared" si="64"/>
        <v>4348.5</v>
      </c>
      <c r="F176" s="198">
        <f t="shared" si="64"/>
        <v>0</v>
      </c>
      <c r="G176" s="198">
        <f t="shared" si="64"/>
        <v>0</v>
      </c>
      <c r="H176" s="198">
        <f t="shared" si="64"/>
        <v>0</v>
      </c>
      <c r="I176" s="370">
        <f t="shared" si="49"/>
        <v>0</v>
      </c>
      <c r="J176" s="370" t="e">
        <f t="shared" si="50"/>
        <v>#DIV/0!</v>
      </c>
    </row>
    <row r="177" spans="1:12" ht="39.6" x14ac:dyDescent="0.3">
      <c r="A177" s="479">
        <v>37</v>
      </c>
      <c r="B177" s="480"/>
      <c r="C177" s="481"/>
      <c r="D177" s="100" t="s">
        <v>43</v>
      </c>
      <c r="E177" s="92">
        <f>SUM(E178)</f>
        <v>4348.5</v>
      </c>
      <c r="F177" s="92">
        <f t="shared" si="64"/>
        <v>0</v>
      </c>
      <c r="G177" s="92">
        <f t="shared" si="64"/>
        <v>0</v>
      </c>
      <c r="H177" s="92">
        <f t="shared" si="64"/>
        <v>0</v>
      </c>
      <c r="I177" s="369">
        <f t="shared" si="49"/>
        <v>0</v>
      </c>
      <c r="J177" s="369" t="e">
        <f t="shared" si="50"/>
        <v>#DIV/0!</v>
      </c>
    </row>
    <row r="178" spans="1:12" s="103" customFormat="1" ht="26.4" x14ac:dyDescent="0.3">
      <c r="A178" s="265">
        <v>372</v>
      </c>
      <c r="B178" s="229"/>
      <c r="C178" s="230"/>
      <c r="D178" s="216" t="s">
        <v>238</v>
      </c>
      <c r="E178" s="49">
        <f>SUM(E179)</f>
        <v>4348.5</v>
      </c>
      <c r="F178" s="49"/>
      <c r="G178" s="49"/>
      <c r="H178" s="49"/>
      <c r="I178" s="374">
        <f t="shared" si="49"/>
        <v>0</v>
      </c>
      <c r="J178" s="374" t="e">
        <f t="shared" si="50"/>
        <v>#DIV/0!</v>
      </c>
    </row>
    <row r="179" spans="1:12" s="103" customFormat="1" ht="26.4" x14ac:dyDescent="0.3">
      <c r="A179" s="266">
        <v>3722</v>
      </c>
      <c r="B179" s="267"/>
      <c r="C179" s="268"/>
      <c r="D179" s="217" t="s">
        <v>243</v>
      </c>
      <c r="E179" s="104">
        <v>4348.5</v>
      </c>
      <c r="F179" s="104">
        <v>4978</v>
      </c>
      <c r="G179" s="104"/>
      <c r="H179" s="104">
        <v>4977.1400000000003</v>
      </c>
      <c r="I179" s="72">
        <f t="shared" si="49"/>
        <v>114.45647924571691</v>
      </c>
      <c r="J179" s="72" t="e">
        <f t="shared" si="50"/>
        <v>#DIV/0!</v>
      </c>
    </row>
    <row r="180" spans="1:12" ht="23.4" customHeight="1" x14ac:dyDescent="0.3">
      <c r="A180" s="467" t="s">
        <v>81</v>
      </c>
      <c r="B180" s="468"/>
      <c r="C180" s="469"/>
      <c r="D180" s="63" t="s">
        <v>82</v>
      </c>
      <c r="E180" s="57">
        <f t="shared" ref="E180:H182" si="65">SUM(E181)</f>
        <v>0</v>
      </c>
      <c r="F180" s="57">
        <f t="shared" si="65"/>
        <v>0</v>
      </c>
      <c r="G180" s="57">
        <f t="shared" si="65"/>
        <v>0</v>
      </c>
      <c r="H180" s="57">
        <f t="shared" si="65"/>
        <v>0</v>
      </c>
      <c r="I180" s="372" t="e">
        <f t="shared" si="49"/>
        <v>#DIV/0!</v>
      </c>
      <c r="J180" s="372" t="e">
        <f t="shared" si="50"/>
        <v>#DIV/0!</v>
      </c>
      <c r="L180" s="375"/>
    </row>
    <row r="181" spans="1:12" x14ac:dyDescent="0.3">
      <c r="A181" s="482" t="s">
        <v>61</v>
      </c>
      <c r="B181" s="483"/>
      <c r="C181" s="484"/>
      <c r="D181" s="296" t="s">
        <v>62</v>
      </c>
      <c r="E181" s="238">
        <f t="shared" si="65"/>
        <v>0</v>
      </c>
      <c r="F181" s="238">
        <f t="shared" si="65"/>
        <v>0</v>
      </c>
      <c r="G181" s="238">
        <f t="shared" si="65"/>
        <v>0</v>
      </c>
      <c r="H181" s="238">
        <f t="shared" si="65"/>
        <v>0</v>
      </c>
      <c r="I181" s="373" t="e">
        <f t="shared" si="49"/>
        <v>#DIV/0!</v>
      </c>
      <c r="J181" s="373" t="e">
        <f t="shared" si="50"/>
        <v>#DIV/0!</v>
      </c>
    </row>
    <row r="182" spans="1:12" ht="15" customHeight="1" x14ac:dyDescent="0.3">
      <c r="A182" s="458">
        <v>3</v>
      </c>
      <c r="B182" s="459"/>
      <c r="C182" s="460"/>
      <c r="D182" s="288" t="s">
        <v>6</v>
      </c>
      <c r="E182" s="198">
        <f t="shared" si="65"/>
        <v>0</v>
      </c>
      <c r="F182" s="198">
        <f t="shared" si="65"/>
        <v>0</v>
      </c>
      <c r="G182" s="198">
        <f t="shared" si="65"/>
        <v>0</v>
      </c>
      <c r="H182" s="198">
        <f t="shared" si="65"/>
        <v>0</v>
      </c>
      <c r="I182" s="370" t="e">
        <f t="shared" si="49"/>
        <v>#DIV/0!</v>
      </c>
      <c r="J182" s="370" t="e">
        <f t="shared" si="50"/>
        <v>#DIV/0!</v>
      </c>
    </row>
    <row r="183" spans="1:12" x14ac:dyDescent="0.3">
      <c r="A183" s="464">
        <v>32</v>
      </c>
      <c r="B183" s="465"/>
      <c r="C183" s="466"/>
      <c r="D183" s="196" t="s">
        <v>15</v>
      </c>
      <c r="E183" s="92">
        <f>SUM(E184+E187)</f>
        <v>0</v>
      </c>
      <c r="F183" s="92">
        <f t="shared" ref="F183:H183" si="66">SUM(F184+F187)</f>
        <v>0</v>
      </c>
      <c r="G183" s="92">
        <f t="shared" si="66"/>
        <v>0</v>
      </c>
      <c r="H183" s="92">
        <f t="shared" si="66"/>
        <v>0</v>
      </c>
      <c r="I183" s="369" t="e">
        <f t="shared" si="49"/>
        <v>#DIV/0!</v>
      </c>
      <c r="J183" s="369" t="e">
        <f t="shared" si="50"/>
        <v>#DIV/0!</v>
      </c>
    </row>
    <row r="184" spans="1:12" s="103" customFormat="1" x14ac:dyDescent="0.3">
      <c r="A184" s="297">
        <v>323</v>
      </c>
      <c r="B184" s="298"/>
      <c r="C184" s="299"/>
      <c r="D184" s="66" t="s">
        <v>182</v>
      </c>
      <c r="E184" s="264">
        <f>SUM(E185+E186)</f>
        <v>0</v>
      </c>
      <c r="F184" s="264">
        <f t="shared" ref="F184:H184" si="67">SUM(F185+F186)</f>
        <v>0</v>
      </c>
      <c r="G184" s="264">
        <f t="shared" si="67"/>
        <v>0</v>
      </c>
      <c r="H184" s="264">
        <f t="shared" si="67"/>
        <v>0</v>
      </c>
      <c r="I184" s="374" t="e">
        <f t="shared" si="49"/>
        <v>#DIV/0!</v>
      </c>
      <c r="J184" s="374" t="e">
        <f t="shared" si="50"/>
        <v>#DIV/0!</v>
      </c>
    </row>
    <row r="185" spans="1:12" s="103" customFormat="1" x14ac:dyDescent="0.3">
      <c r="A185" s="222">
        <v>3231</v>
      </c>
      <c r="B185" s="223"/>
      <c r="C185" s="224"/>
      <c r="D185" s="19" t="s">
        <v>231</v>
      </c>
      <c r="E185" s="104"/>
      <c r="F185" s="104"/>
      <c r="G185" s="104"/>
      <c r="H185" s="104"/>
      <c r="I185" s="72" t="e">
        <f t="shared" si="49"/>
        <v>#DIV/0!</v>
      </c>
      <c r="J185" s="72" t="e">
        <f t="shared" si="50"/>
        <v>#DIV/0!</v>
      </c>
    </row>
    <row r="186" spans="1:12" s="103" customFormat="1" x14ac:dyDescent="0.3">
      <c r="A186" s="222">
        <v>3239</v>
      </c>
      <c r="B186" s="223"/>
      <c r="C186" s="224"/>
      <c r="D186" s="19" t="s">
        <v>190</v>
      </c>
      <c r="E186" s="104"/>
      <c r="F186" s="104"/>
      <c r="G186" s="104"/>
      <c r="H186" s="104"/>
      <c r="I186" s="72" t="e">
        <f t="shared" si="49"/>
        <v>#DIV/0!</v>
      </c>
      <c r="J186" s="72" t="e">
        <f t="shared" si="50"/>
        <v>#DIV/0!</v>
      </c>
    </row>
    <row r="187" spans="1:12" s="103" customFormat="1" ht="26.4" x14ac:dyDescent="0.3">
      <c r="A187" s="269">
        <v>329</v>
      </c>
      <c r="B187" s="270"/>
      <c r="C187" s="271"/>
      <c r="D187" s="66" t="s">
        <v>191</v>
      </c>
      <c r="E187" s="49">
        <f>SUM(E188)</f>
        <v>0</v>
      </c>
      <c r="F187" s="49">
        <f t="shared" ref="F187:H187" si="68">SUM(F188)</f>
        <v>0</v>
      </c>
      <c r="G187" s="49">
        <f t="shared" si="68"/>
        <v>0</v>
      </c>
      <c r="H187" s="49">
        <f t="shared" si="68"/>
        <v>0</v>
      </c>
      <c r="I187" s="374" t="e">
        <f t="shared" si="49"/>
        <v>#DIV/0!</v>
      </c>
      <c r="J187" s="374" t="e">
        <f t="shared" si="50"/>
        <v>#DIV/0!</v>
      </c>
    </row>
    <row r="188" spans="1:12" s="103" customFormat="1" ht="26.4" x14ac:dyDescent="0.3">
      <c r="A188" s="222">
        <v>3299</v>
      </c>
      <c r="B188" s="223"/>
      <c r="C188" s="224"/>
      <c r="D188" s="19" t="s">
        <v>191</v>
      </c>
      <c r="E188" s="104"/>
      <c r="F188" s="104"/>
      <c r="G188" s="104"/>
      <c r="H188" s="104"/>
      <c r="I188" s="72" t="e">
        <f t="shared" si="49"/>
        <v>#DIV/0!</v>
      </c>
      <c r="J188" s="72" t="e">
        <f t="shared" si="50"/>
        <v>#DIV/0!</v>
      </c>
    </row>
    <row r="189" spans="1:12" ht="14.4" customHeight="1" x14ac:dyDescent="0.3">
      <c r="A189" s="467" t="s">
        <v>83</v>
      </c>
      <c r="B189" s="468"/>
      <c r="C189" s="469"/>
      <c r="D189" s="64" t="s">
        <v>84</v>
      </c>
      <c r="E189" s="57">
        <f t="shared" ref="E189:H191" si="69">SUM(E190)</f>
        <v>0</v>
      </c>
      <c r="F189" s="106">
        <f t="shared" si="69"/>
        <v>0</v>
      </c>
      <c r="G189" s="57">
        <f t="shared" si="69"/>
        <v>0</v>
      </c>
      <c r="H189" s="106">
        <f t="shared" si="69"/>
        <v>0</v>
      </c>
      <c r="I189" s="372" t="e">
        <f t="shared" si="49"/>
        <v>#DIV/0!</v>
      </c>
      <c r="J189" s="372" t="e">
        <f t="shared" si="50"/>
        <v>#DIV/0!</v>
      </c>
    </row>
    <row r="190" spans="1:12" x14ac:dyDescent="0.3">
      <c r="A190" s="470" t="s">
        <v>85</v>
      </c>
      <c r="B190" s="471"/>
      <c r="C190" s="472"/>
      <c r="D190" s="292" t="s">
        <v>62</v>
      </c>
      <c r="E190" s="238">
        <f t="shared" si="69"/>
        <v>0</v>
      </c>
      <c r="F190" s="238">
        <f t="shared" si="69"/>
        <v>0</v>
      </c>
      <c r="G190" s="238">
        <f t="shared" si="69"/>
        <v>0</v>
      </c>
      <c r="H190" s="238">
        <f t="shared" si="69"/>
        <v>0</v>
      </c>
      <c r="I190" s="373" t="e">
        <f t="shared" si="49"/>
        <v>#DIV/0!</v>
      </c>
      <c r="J190" s="373" t="e">
        <f t="shared" si="50"/>
        <v>#DIV/0!</v>
      </c>
    </row>
    <row r="191" spans="1:12" x14ac:dyDescent="0.3">
      <c r="A191" s="307">
        <v>3</v>
      </c>
      <c r="B191" s="285"/>
      <c r="C191" s="286"/>
      <c r="D191" s="308" t="s">
        <v>6</v>
      </c>
      <c r="E191" s="198">
        <f t="shared" si="69"/>
        <v>0</v>
      </c>
      <c r="F191" s="198">
        <f t="shared" si="69"/>
        <v>0</v>
      </c>
      <c r="G191" s="198">
        <f t="shared" si="69"/>
        <v>0</v>
      </c>
      <c r="H191" s="198">
        <f t="shared" si="69"/>
        <v>0</v>
      </c>
      <c r="I191" s="370" t="e">
        <f t="shared" si="49"/>
        <v>#DIV/0!</v>
      </c>
      <c r="J191" s="370" t="e">
        <f t="shared" si="50"/>
        <v>#DIV/0!</v>
      </c>
    </row>
    <row r="192" spans="1:12" x14ac:dyDescent="0.3">
      <c r="A192" s="276">
        <v>32</v>
      </c>
      <c r="B192" s="277"/>
      <c r="C192" s="278"/>
      <c r="D192" s="306" t="s">
        <v>15</v>
      </c>
      <c r="E192" s="92">
        <v>0</v>
      </c>
      <c r="F192" s="92">
        <v>0</v>
      </c>
      <c r="G192" s="92"/>
      <c r="H192" s="92"/>
      <c r="I192" s="369" t="e">
        <f t="shared" si="49"/>
        <v>#DIV/0!</v>
      </c>
      <c r="J192" s="369" t="e">
        <f t="shared" si="50"/>
        <v>#DIV/0!</v>
      </c>
    </row>
    <row r="193" spans="1:10" s="103" customFormat="1" x14ac:dyDescent="0.3">
      <c r="A193" s="265">
        <v>323</v>
      </c>
      <c r="B193" s="229"/>
      <c r="C193" s="230"/>
      <c r="D193" s="320" t="s">
        <v>182</v>
      </c>
      <c r="E193" s="49"/>
      <c r="F193" s="49"/>
      <c r="G193" s="49"/>
      <c r="H193" s="49"/>
      <c r="I193" s="374" t="e">
        <f t="shared" si="49"/>
        <v>#DIV/0!</v>
      </c>
      <c r="J193" s="374" t="e">
        <f t="shared" si="50"/>
        <v>#DIV/0!</v>
      </c>
    </row>
    <row r="194" spans="1:10" s="103" customFormat="1" x14ac:dyDescent="0.3">
      <c r="A194" s="266">
        <v>3235</v>
      </c>
      <c r="B194" s="267"/>
      <c r="C194" s="268"/>
      <c r="D194" s="319" t="s">
        <v>186</v>
      </c>
      <c r="E194" s="104"/>
      <c r="F194" s="104"/>
      <c r="G194" s="104"/>
      <c r="H194" s="104"/>
      <c r="I194" s="72" t="e">
        <f t="shared" si="49"/>
        <v>#DIV/0!</v>
      </c>
      <c r="J194" s="72" t="e">
        <f t="shared" si="50"/>
        <v>#DIV/0!</v>
      </c>
    </row>
    <row r="195" spans="1:10" ht="26.4" x14ac:dyDescent="0.3">
      <c r="A195" s="452" t="s">
        <v>86</v>
      </c>
      <c r="B195" s="453"/>
      <c r="C195" s="454"/>
      <c r="D195" s="64" t="s">
        <v>87</v>
      </c>
      <c r="E195" s="106">
        <f>SUM(E196)</f>
        <v>0</v>
      </c>
      <c r="F195" s="106">
        <f>SUM(F196)</f>
        <v>3291</v>
      </c>
      <c r="G195" s="57">
        <f>SUM(G196)</f>
        <v>0</v>
      </c>
      <c r="H195" s="47">
        <f>SUM(H196)</f>
        <v>3291.04</v>
      </c>
      <c r="I195" s="372" t="e">
        <f t="shared" si="49"/>
        <v>#DIV/0!</v>
      </c>
      <c r="J195" s="372" t="e">
        <f t="shared" si="50"/>
        <v>#DIV/0!</v>
      </c>
    </row>
    <row r="196" spans="1:10" ht="26.4" x14ac:dyDescent="0.3">
      <c r="A196" s="482" t="s">
        <v>72</v>
      </c>
      <c r="B196" s="483"/>
      <c r="C196" s="484"/>
      <c r="D196" s="321" t="s">
        <v>92</v>
      </c>
      <c r="E196" s="238">
        <f>SUM(E197+E201)</f>
        <v>0</v>
      </c>
      <c r="F196" s="238">
        <f>SUM(F197+F201)</f>
        <v>3291</v>
      </c>
      <c r="G196" s="238">
        <f>SUM(G197+G201)</f>
        <v>0</v>
      </c>
      <c r="H196" s="238">
        <v>3291.04</v>
      </c>
      <c r="I196" s="373" t="e">
        <f t="shared" si="49"/>
        <v>#DIV/0!</v>
      </c>
      <c r="J196" s="373" t="e">
        <f t="shared" si="50"/>
        <v>#DIV/0!</v>
      </c>
    </row>
    <row r="197" spans="1:10" x14ac:dyDescent="0.3">
      <c r="A197" s="488">
        <v>3</v>
      </c>
      <c r="B197" s="489"/>
      <c r="C197" s="490"/>
      <c r="D197" s="329" t="s">
        <v>6</v>
      </c>
      <c r="E197" s="198">
        <f>SUM(E198)</f>
        <v>0</v>
      </c>
      <c r="F197" s="198">
        <f>SUM(F198)</f>
        <v>0</v>
      </c>
      <c r="G197" s="198">
        <f>SUM(G198)</f>
        <v>0</v>
      </c>
      <c r="H197" s="198">
        <f>SUM(H198)</f>
        <v>0</v>
      </c>
      <c r="I197" s="370" t="e">
        <f t="shared" si="49"/>
        <v>#DIV/0!</v>
      </c>
      <c r="J197" s="370" t="e">
        <f t="shared" si="50"/>
        <v>#DIV/0!</v>
      </c>
    </row>
    <row r="198" spans="1:10" ht="39.6" x14ac:dyDescent="0.3">
      <c r="A198" s="491">
        <v>37</v>
      </c>
      <c r="B198" s="492"/>
      <c r="C198" s="493"/>
      <c r="D198" s="325" t="s">
        <v>43</v>
      </c>
      <c r="E198" s="92">
        <f>SUM(E199)</f>
        <v>0</v>
      </c>
      <c r="F198" s="92">
        <f t="shared" ref="F198:H198" si="70">SUM(F199)</f>
        <v>0</v>
      </c>
      <c r="G198" s="92">
        <f t="shared" si="70"/>
        <v>0</v>
      </c>
      <c r="H198" s="92">
        <f t="shared" si="70"/>
        <v>0</v>
      </c>
      <c r="I198" s="369" t="e">
        <f t="shared" si="49"/>
        <v>#DIV/0!</v>
      </c>
      <c r="J198" s="369" t="e">
        <f t="shared" si="50"/>
        <v>#DIV/0!</v>
      </c>
    </row>
    <row r="199" spans="1:10" s="103" customFormat="1" ht="26.4" x14ac:dyDescent="0.3">
      <c r="A199" s="300">
        <v>372</v>
      </c>
      <c r="B199" s="301"/>
      <c r="C199" s="302"/>
      <c r="D199" s="216" t="s">
        <v>238</v>
      </c>
      <c r="E199" s="49">
        <f>SUM(E200)</f>
        <v>0</v>
      </c>
      <c r="F199" s="49">
        <f t="shared" ref="F199:H199" si="71">SUM(F200)</f>
        <v>0</v>
      </c>
      <c r="G199" s="49">
        <f t="shared" si="71"/>
        <v>0</v>
      </c>
      <c r="H199" s="49">
        <f t="shared" si="71"/>
        <v>0</v>
      </c>
      <c r="I199" s="374" t="e">
        <f t="shared" si="49"/>
        <v>#DIV/0!</v>
      </c>
      <c r="J199" s="374" t="e">
        <f t="shared" si="50"/>
        <v>#DIV/0!</v>
      </c>
    </row>
    <row r="200" spans="1:10" s="103" customFormat="1" ht="26.4" x14ac:dyDescent="0.3">
      <c r="A200" s="303">
        <v>3722</v>
      </c>
      <c r="B200" s="304"/>
      <c r="C200" s="305"/>
      <c r="D200" s="217" t="s">
        <v>243</v>
      </c>
      <c r="E200" s="104"/>
      <c r="F200" s="104"/>
      <c r="G200" s="104"/>
      <c r="H200" s="104"/>
      <c r="I200" s="72" t="e">
        <f t="shared" si="49"/>
        <v>#DIV/0!</v>
      </c>
      <c r="J200" s="72" t="e">
        <f t="shared" si="50"/>
        <v>#DIV/0!</v>
      </c>
    </row>
    <row r="201" spans="1:10" ht="26.4" x14ac:dyDescent="0.3">
      <c r="A201" s="488">
        <v>4</v>
      </c>
      <c r="B201" s="489"/>
      <c r="C201" s="490"/>
      <c r="D201" s="329" t="s">
        <v>8</v>
      </c>
      <c r="E201" s="198">
        <f>SUM(E202)</f>
        <v>0</v>
      </c>
      <c r="F201" s="198">
        <f t="shared" ref="F201:H203" si="72">SUM(F202)</f>
        <v>3291</v>
      </c>
      <c r="G201" s="198">
        <f t="shared" si="72"/>
        <v>0</v>
      </c>
      <c r="H201" s="198">
        <f t="shared" si="72"/>
        <v>3291</v>
      </c>
      <c r="I201" s="370" t="e">
        <f t="shared" si="49"/>
        <v>#DIV/0!</v>
      </c>
      <c r="J201" s="370" t="e">
        <f t="shared" si="50"/>
        <v>#DIV/0!</v>
      </c>
    </row>
    <row r="202" spans="1:10" ht="26.4" x14ac:dyDescent="0.3">
      <c r="A202" s="491">
        <v>42</v>
      </c>
      <c r="B202" s="492"/>
      <c r="C202" s="493"/>
      <c r="D202" s="196" t="s">
        <v>20</v>
      </c>
      <c r="E202" s="92">
        <f>SUM(E203)</f>
        <v>0</v>
      </c>
      <c r="F202" s="92">
        <f t="shared" si="72"/>
        <v>3291</v>
      </c>
      <c r="G202" s="92">
        <f t="shared" si="72"/>
        <v>0</v>
      </c>
      <c r="H202" s="92">
        <f t="shared" si="72"/>
        <v>3291</v>
      </c>
      <c r="I202" s="369" t="e">
        <f t="shared" si="49"/>
        <v>#DIV/0!</v>
      </c>
      <c r="J202" s="369" t="e">
        <f t="shared" si="50"/>
        <v>#DIV/0!</v>
      </c>
    </row>
    <row r="203" spans="1:10" s="103" customFormat="1" ht="26.4" x14ac:dyDescent="0.3">
      <c r="A203" s="300">
        <v>424</v>
      </c>
      <c r="B203" s="301"/>
      <c r="C203" s="302"/>
      <c r="D203" s="66" t="s">
        <v>209</v>
      </c>
      <c r="E203" s="49">
        <f>SUM(E204)</f>
        <v>0</v>
      </c>
      <c r="F203" s="49">
        <f t="shared" si="72"/>
        <v>3291</v>
      </c>
      <c r="G203" s="49">
        <f t="shared" si="72"/>
        <v>0</v>
      </c>
      <c r="H203" s="49">
        <f t="shared" si="72"/>
        <v>3291</v>
      </c>
      <c r="I203" s="374" t="e">
        <f t="shared" si="49"/>
        <v>#DIV/0!</v>
      </c>
      <c r="J203" s="374" t="e">
        <f t="shared" si="50"/>
        <v>#DIV/0!</v>
      </c>
    </row>
    <row r="204" spans="1:10" s="103" customFormat="1" x14ac:dyDescent="0.3">
      <c r="A204" s="303">
        <v>4241</v>
      </c>
      <c r="B204" s="304"/>
      <c r="C204" s="305"/>
      <c r="D204" s="19" t="s">
        <v>210</v>
      </c>
      <c r="E204" s="104"/>
      <c r="F204" s="104">
        <v>3291</v>
      </c>
      <c r="G204" s="104"/>
      <c r="H204" s="104">
        <v>3291</v>
      </c>
      <c r="I204" s="72" t="e">
        <f t="shared" si="49"/>
        <v>#DIV/0!</v>
      </c>
      <c r="J204" s="72" t="e">
        <f t="shared" si="50"/>
        <v>#DIV/0!</v>
      </c>
    </row>
    <row r="205" spans="1:10" x14ac:dyDescent="0.3">
      <c r="A205" s="467" t="s">
        <v>89</v>
      </c>
      <c r="B205" s="468"/>
      <c r="C205" s="469"/>
      <c r="D205" s="64" t="s">
        <v>93</v>
      </c>
      <c r="E205" s="106">
        <f>SUM(E206)</f>
        <v>3589.16</v>
      </c>
      <c r="F205" s="57">
        <f>SUM(F206)</f>
        <v>1256</v>
      </c>
      <c r="G205" s="57" t="e">
        <f>SUM(G206)</f>
        <v>#REF!</v>
      </c>
      <c r="H205" s="106">
        <f>SUM(H206)</f>
        <v>4546.95</v>
      </c>
      <c r="I205" s="372">
        <f t="shared" ref="I205:I274" si="73">SUM(H205/E205*100)</f>
        <v>126.68563117832585</v>
      </c>
      <c r="J205" s="372" t="e">
        <f t="shared" ref="J205:J274" si="74">SUM(H205/G205*100)</f>
        <v>#REF!</v>
      </c>
    </row>
    <row r="206" spans="1:10" ht="26.4" x14ac:dyDescent="0.3">
      <c r="A206" s="494" t="s">
        <v>72</v>
      </c>
      <c r="B206" s="494"/>
      <c r="C206" s="494"/>
      <c r="D206" s="321" t="s">
        <v>92</v>
      </c>
      <c r="E206" s="238">
        <f>SUM(E207+E211)</f>
        <v>3589.16</v>
      </c>
      <c r="F206" s="238">
        <f>SUM(F207+F213)</f>
        <v>1256</v>
      </c>
      <c r="G206" s="238" t="e">
        <f>SUM(G207+G211)</f>
        <v>#REF!</v>
      </c>
      <c r="H206" s="238">
        <f>SUM(H207+H211)</f>
        <v>4546.95</v>
      </c>
      <c r="I206" s="373">
        <f t="shared" si="73"/>
        <v>126.68563117832585</v>
      </c>
      <c r="J206" s="373" t="e">
        <f t="shared" si="74"/>
        <v>#REF!</v>
      </c>
    </row>
    <row r="207" spans="1:10" x14ac:dyDescent="0.3">
      <c r="A207" s="495">
        <v>3</v>
      </c>
      <c r="B207" s="495"/>
      <c r="C207" s="495"/>
      <c r="D207" s="329" t="s">
        <v>6</v>
      </c>
      <c r="E207" s="198">
        <f>SUM(E208)</f>
        <v>0</v>
      </c>
      <c r="F207" s="198">
        <f>SUM(F208)</f>
        <v>0</v>
      </c>
      <c r="G207" s="198" t="e">
        <f t="shared" ref="G207:H207" si="75">SUM(G208)</f>
        <v>#REF!</v>
      </c>
      <c r="H207" s="198">
        <f t="shared" si="75"/>
        <v>0</v>
      </c>
      <c r="I207" s="370" t="e">
        <f t="shared" si="73"/>
        <v>#DIV/0!</v>
      </c>
      <c r="J207" s="370" t="e">
        <f t="shared" si="74"/>
        <v>#REF!</v>
      </c>
    </row>
    <row r="208" spans="1:10" x14ac:dyDescent="0.3">
      <c r="A208" s="342">
        <v>32</v>
      </c>
      <c r="B208" s="343"/>
      <c r="C208" s="344"/>
      <c r="D208" s="345" t="s">
        <v>15</v>
      </c>
      <c r="E208" s="92">
        <f>SUM(H209)</f>
        <v>0</v>
      </c>
      <c r="F208" s="92"/>
      <c r="G208" s="92" t="e">
        <f t="shared" ref="G208:H208" si="76">SUM(J209)</f>
        <v>#REF!</v>
      </c>
      <c r="H208" s="92">
        <f t="shared" si="76"/>
        <v>0</v>
      </c>
      <c r="I208" s="369" t="e">
        <f t="shared" si="73"/>
        <v>#DIV/0!</v>
      </c>
      <c r="J208" s="369" t="e">
        <f t="shared" si="74"/>
        <v>#REF!</v>
      </c>
    </row>
    <row r="209" spans="1:10" s="103" customFormat="1" x14ac:dyDescent="0.3">
      <c r="A209" s="339">
        <v>322</v>
      </c>
      <c r="B209" s="340"/>
      <c r="C209" s="341"/>
      <c r="D209" s="196" t="s">
        <v>175</v>
      </c>
      <c r="E209" s="377">
        <f>SUM(E210)</f>
        <v>0</v>
      </c>
      <c r="F209" s="377">
        <f t="shared" ref="F209:H209" si="77">SUM(F210)</f>
        <v>0</v>
      </c>
      <c r="G209" s="377">
        <f t="shared" si="77"/>
        <v>0</v>
      </c>
      <c r="H209" s="377">
        <f t="shared" si="77"/>
        <v>0</v>
      </c>
      <c r="I209" s="374" t="e">
        <f>SUM(#REF!/H209*100)</f>
        <v>#REF!</v>
      </c>
      <c r="J209" s="374" t="e">
        <f>SUM(#REF!/G209*100)</f>
        <v>#REF!</v>
      </c>
    </row>
    <row r="210" spans="1:10" s="103" customFormat="1" ht="26.4" x14ac:dyDescent="0.3">
      <c r="A210" s="336">
        <v>3221</v>
      </c>
      <c r="B210" s="337"/>
      <c r="C210" s="338"/>
      <c r="D210" s="335" t="s">
        <v>228</v>
      </c>
      <c r="E210" s="104"/>
      <c r="F210" s="104"/>
      <c r="G210" s="104"/>
      <c r="H210" s="104"/>
      <c r="I210" s="72" t="e">
        <f t="shared" si="73"/>
        <v>#DIV/0!</v>
      </c>
      <c r="J210" s="72" t="e">
        <f t="shared" si="74"/>
        <v>#DIV/0!</v>
      </c>
    </row>
    <row r="211" spans="1:10" ht="26.4" x14ac:dyDescent="0.3">
      <c r="A211" s="326">
        <v>4</v>
      </c>
      <c r="B211" s="327"/>
      <c r="C211" s="328"/>
      <c r="D211" s="294" t="s">
        <v>8</v>
      </c>
      <c r="E211" s="198">
        <f>SUM(E212)</f>
        <v>3589.16</v>
      </c>
      <c r="F211" s="198">
        <f>SUM(F212+F215)</f>
        <v>4547</v>
      </c>
      <c r="G211" s="198">
        <f t="shared" ref="G211:H211" si="78">SUM(G212+G215)</f>
        <v>0</v>
      </c>
      <c r="H211" s="198">
        <f t="shared" si="78"/>
        <v>4546.95</v>
      </c>
      <c r="I211" s="370">
        <f t="shared" si="73"/>
        <v>126.68563117832585</v>
      </c>
      <c r="J211" s="370" t="e">
        <f t="shared" si="74"/>
        <v>#DIV/0!</v>
      </c>
    </row>
    <row r="212" spans="1:10" s="103" customFormat="1" ht="26.4" x14ac:dyDescent="0.3">
      <c r="A212" s="358">
        <v>42</v>
      </c>
      <c r="B212" s="359"/>
      <c r="C212" s="360"/>
      <c r="D212" s="196" t="s">
        <v>20</v>
      </c>
      <c r="E212" s="92">
        <f>SUM(E213+E215)</f>
        <v>3589.16</v>
      </c>
      <c r="F212" s="92">
        <f t="shared" ref="F212:H213" si="79">SUM(F213)</f>
        <v>1256</v>
      </c>
      <c r="G212" s="92">
        <f t="shared" si="79"/>
        <v>0</v>
      </c>
      <c r="H212" s="92">
        <f t="shared" si="79"/>
        <v>1255.9100000000001</v>
      </c>
      <c r="I212" s="369">
        <f t="shared" si="73"/>
        <v>34.991752944978771</v>
      </c>
      <c r="J212" s="369" t="e">
        <f t="shared" si="74"/>
        <v>#DIV/0!</v>
      </c>
    </row>
    <row r="213" spans="1:10" x14ac:dyDescent="0.3">
      <c r="A213" s="496">
        <v>422</v>
      </c>
      <c r="B213" s="496"/>
      <c r="C213" s="496"/>
      <c r="D213" s="66" t="s">
        <v>239</v>
      </c>
      <c r="E213" s="49">
        <f>SUM(E214)</f>
        <v>0</v>
      </c>
      <c r="F213" s="49">
        <f t="shared" si="79"/>
        <v>1256</v>
      </c>
      <c r="G213" s="49">
        <f t="shared" si="79"/>
        <v>0</v>
      </c>
      <c r="H213" s="49">
        <f t="shared" si="79"/>
        <v>1255.9100000000001</v>
      </c>
      <c r="I213" s="374" t="e">
        <f t="shared" si="73"/>
        <v>#DIV/0!</v>
      </c>
      <c r="J213" s="374" t="e">
        <f t="shared" si="74"/>
        <v>#DIV/0!</v>
      </c>
    </row>
    <row r="214" spans="1:10" s="103" customFormat="1" x14ac:dyDescent="0.3">
      <c r="A214" s="310">
        <v>4221</v>
      </c>
      <c r="B214" s="311"/>
      <c r="C214" s="312"/>
      <c r="D214" s="319" t="s">
        <v>230</v>
      </c>
      <c r="E214" s="104"/>
      <c r="F214" s="104">
        <v>1256</v>
      </c>
      <c r="G214" s="35"/>
      <c r="H214" s="104">
        <v>1255.9100000000001</v>
      </c>
      <c r="I214" s="72" t="e">
        <f t="shared" si="73"/>
        <v>#DIV/0!</v>
      </c>
      <c r="J214" s="72" t="e">
        <f t="shared" si="74"/>
        <v>#DIV/0!</v>
      </c>
    </row>
    <row r="215" spans="1:10" s="103" customFormat="1" ht="26.4" x14ac:dyDescent="0.3">
      <c r="A215" s="346">
        <v>424</v>
      </c>
      <c r="B215" s="347"/>
      <c r="C215" s="348"/>
      <c r="D215" s="319" t="s">
        <v>209</v>
      </c>
      <c r="E215" s="104">
        <v>3589.16</v>
      </c>
      <c r="F215" s="104">
        <v>3291</v>
      </c>
      <c r="G215" s="35"/>
      <c r="H215" s="104">
        <v>3291.04</v>
      </c>
      <c r="I215" s="72"/>
      <c r="J215" s="72"/>
    </row>
    <row r="216" spans="1:10" x14ac:dyDescent="0.3">
      <c r="A216" s="497" t="s">
        <v>90</v>
      </c>
      <c r="B216" s="497"/>
      <c r="C216" s="497"/>
      <c r="D216" s="64" t="s">
        <v>95</v>
      </c>
      <c r="E216" s="106">
        <f>SUM(E217+E224+E243)</f>
        <v>1816.21</v>
      </c>
      <c r="F216" s="106">
        <f t="shared" ref="F216:H216" si="80">SUM(F217+F224+F243)</f>
        <v>12569</v>
      </c>
      <c r="G216" s="106">
        <f t="shared" si="80"/>
        <v>0</v>
      </c>
      <c r="H216" s="106">
        <f t="shared" si="80"/>
        <v>13722.57</v>
      </c>
      <c r="I216" s="372">
        <f t="shared" si="73"/>
        <v>755.56075563949094</v>
      </c>
      <c r="J216" s="372" t="e">
        <f t="shared" si="74"/>
        <v>#DIV/0!</v>
      </c>
    </row>
    <row r="217" spans="1:10" ht="26.4" x14ac:dyDescent="0.3">
      <c r="A217" s="494" t="s">
        <v>96</v>
      </c>
      <c r="B217" s="494"/>
      <c r="C217" s="494"/>
      <c r="D217" s="321" t="s">
        <v>97</v>
      </c>
      <c r="E217" s="238">
        <f t="shared" ref="E217:H218" si="81">SUM(E218)</f>
        <v>0</v>
      </c>
      <c r="F217" s="238">
        <f t="shared" si="81"/>
        <v>0</v>
      </c>
      <c r="G217" s="238">
        <f t="shared" si="81"/>
        <v>0</v>
      </c>
      <c r="H217" s="238">
        <f t="shared" si="81"/>
        <v>0</v>
      </c>
      <c r="I217" s="373" t="e">
        <f t="shared" si="73"/>
        <v>#DIV/0!</v>
      </c>
      <c r="J217" s="373" t="e">
        <f t="shared" si="74"/>
        <v>#DIV/0!</v>
      </c>
    </row>
    <row r="218" spans="1:10" x14ac:dyDescent="0.3">
      <c r="A218" s="498">
        <v>3</v>
      </c>
      <c r="B218" s="498"/>
      <c r="C218" s="498"/>
      <c r="D218" s="329" t="s">
        <v>6</v>
      </c>
      <c r="E218" s="198">
        <f t="shared" si="81"/>
        <v>0</v>
      </c>
      <c r="F218" s="198">
        <f t="shared" si="81"/>
        <v>0</v>
      </c>
      <c r="G218" s="198">
        <f t="shared" si="81"/>
        <v>0</v>
      </c>
      <c r="H218" s="198">
        <f t="shared" si="81"/>
        <v>0</v>
      </c>
      <c r="I218" s="370" t="e">
        <f t="shared" si="73"/>
        <v>#DIV/0!</v>
      </c>
      <c r="J218" s="370" t="e">
        <f t="shared" si="74"/>
        <v>#DIV/0!</v>
      </c>
    </row>
    <row r="219" spans="1:10" x14ac:dyDescent="0.3">
      <c r="A219" s="499">
        <v>32</v>
      </c>
      <c r="B219" s="499"/>
      <c r="C219" s="499"/>
      <c r="D219" s="325" t="s">
        <v>15</v>
      </c>
      <c r="E219" s="92">
        <f>SUM(E220+E222)</f>
        <v>0</v>
      </c>
      <c r="F219" s="92">
        <f t="shared" ref="F219:H219" si="82">SUM(F220+F222)</f>
        <v>0</v>
      </c>
      <c r="G219" s="92">
        <f t="shared" si="82"/>
        <v>0</v>
      </c>
      <c r="H219" s="92">
        <f t="shared" si="82"/>
        <v>0</v>
      </c>
      <c r="I219" s="369" t="e">
        <f t="shared" si="73"/>
        <v>#DIV/0!</v>
      </c>
      <c r="J219" s="369" t="e">
        <f t="shared" si="74"/>
        <v>#DIV/0!</v>
      </c>
    </row>
    <row r="220" spans="1:10" s="103" customFormat="1" x14ac:dyDescent="0.3">
      <c r="A220" s="300">
        <v>323</v>
      </c>
      <c r="B220" s="301"/>
      <c r="C220" s="302"/>
      <c r="D220" s="354" t="s">
        <v>182</v>
      </c>
      <c r="E220" s="49">
        <f>SUM(E221)</f>
        <v>0</v>
      </c>
      <c r="F220" s="49">
        <f t="shared" ref="F220:H220" si="83">SUM(F221)</f>
        <v>0</v>
      </c>
      <c r="G220" s="49">
        <f t="shared" si="83"/>
        <v>0</v>
      </c>
      <c r="H220" s="49">
        <f t="shared" si="83"/>
        <v>0</v>
      </c>
      <c r="I220" s="374" t="e">
        <f t="shared" si="73"/>
        <v>#DIV/0!</v>
      </c>
      <c r="J220" s="374" t="e">
        <f t="shared" si="74"/>
        <v>#DIV/0!</v>
      </c>
    </row>
    <row r="221" spans="1:10" s="103" customFormat="1" x14ac:dyDescent="0.3">
      <c r="A221" s="346">
        <v>3231</v>
      </c>
      <c r="B221" s="347"/>
      <c r="C221" s="348"/>
      <c r="D221" s="364" t="s">
        <v>231</v>
      </c>
      <c r="E221" s="104"/>
      <c r="F221" s="104"/>
      <c r="G221" s="35"/>
      <c r="H221" s="104"/>
      <c r="I221" s="72" t="e">
        <f t="shared" si="73"/>
        <v>#DIV/0!</v>
      </c>
      <c r="J221" s="72" t="e">
        <f t="shared" si="74"/>
        <v>#DIV/0!</v>
      </c>
    </row>
    <row r="222" spans="1:10" s="103" customFormat="1" ht="26.4" x14ac:dyDescent="0.3">
      <c r="A222" s="355">
        <v>329</v>
      </c>
      <c r="B222" s="356"/>
      <c r="C222" s="356"/>
      <c r="D222" s="65" t="s">
        <v>191</v>
      </c>
      <c r="E222" s="48">
        <f>SUM(E223)</f>
        <v>0</v>
      </c>
      <c r="F222" s="48">
        <f t="shared" ref="F222:H222" si="84">SUM(F223)</f>
        <v>0</v>
      </c>
      <c r="G222" s="48">
        <f t="shared" si="84"/>
        <v>0</v>
      </c>
      <c r="H222" s="48">
        <f t="shared" si="84"/>
        <v>0</v>
      </c>
      <c r="I222" s="374" t="e">
        <f t="shared" si="73"/>
        <v>#DIV/0!</v>
      </c>
      <c r="J222" s="374" t="e">
        <f t="shared" si="74"/>
        <v>#DIV/0!</v>
      </c>
    </row>
    <row r="223" spans="1:10" s="103" customFormat="1" ht="26.4" x14ac:dyDescent="0.3">
      <c r="A223" s="346">
        <v>3299</v>
      </c>
      <c r="B223" s="347"/>
      <c r="C223" s="348"/>
      <c r="D223" s="378" t="s">
        <v>191</v>
      </c>
      <c r="E223" s="104"/>
      <c r="F223" s="104"/>
      <c r="G223" s="35"/>
      <c r="H223" s="104"/>
      <c r="I223" s="72" t="e">
        <f t="shared" si="73"/>
        <v>#DIV/0!</v>
      </c>
      <c r="J223" s="72" t="e">
        <f t="shared" si="74"/>
        <v>#DIV/0!</v>
      </c>
    </row>
    <row r="224" spans="1:10" x14ac:dyDescent="0.3">
      <c r="A224" s="500" t="s">
        <v>98</v>
      </c>
      <c r="B224" s="500"/>
      <c r="C224" s="500"/>
      <c r="D224" s="321" t="s">
        <v>99</v>
      </c>
      <c r="E224" s="238">
        <f>SUM(E225+E239)</f>
        <v>1816.21</v>
      </c>
      <c r="F224" s="238">
        <v>12569</v>
      </c>
      <c r="G224" s="238">
        <f t="shared" ref="G224" si="85">SUM(G225+G239)</f>
        <v>0</v>
      </c>
      <c r="H224" s="238">
        <v>13722.57</v>
      </c>
      <c r="I224" s="373">
        <f t="shared" si="73"/>
        <v>755.56075563949094</v>
      </c>
      <c r="J224" s="373" t="e">
        <f t="shared" si="74"/>
        <v>#DIV/0!</v>
      </c>
    </row>
    <row r="225" spans="1:10" x14ac:dyDescent="0.3">
      <c r="A225" s="326">
        <v>3</v>
      </c>
      <c r="B225" s="327"/>
      <c r="C225" s="328"/>
      <c r="D225" s="294" t="s">
        <v>6</v>
      </c>
      <c r="E225" s="198">
        <f>SUM(E226)</f>
        <v>0</v>
      </c>
      <c r="F225" s="198">
        <f>SUM(F226:F238)</f>
        <v>21668</v>
      </c>
      <c r="G225" s="198">
        <f t="shared" ref="G225" si="86">SUM(G226:G238)</f>
        <v>0</v>
      </c>
      <c r="H225" s="198">
        <f>SUM(H226+H230)</f>
        <v>15346.45</v>
      </c>
      <c r="I225" s="370" t="e">
        <f t="shared" si="73"/>
        <v>#DIV/0!</v>
      </c>
      <c r="J225" s="370" t="e">
        <f t="shared" si="74"/>
        <v>#DIV/0!</v>
      </c>
    </row>
    <row r="226" spans="1:10" s="103" customFormat="1" x14ac:dyDescent="0.3">
      <c r="A226" s="384">
        <v>31</v>
      </c>
      <c r="B226" s="323"/>
      <c r="C226" s="324"/>
      <c r="D226" s="345" t="s">
        <v>7</v>
      </c>
      <c r="E226" s="92">
        <f>SUM(E231+E233+E236)</f>
        <v>0</v>
      </c>
      <c r="F226" s="92">
        <f>SUM(F227+F228+F229)</f>
        <v>3700</v>
      </c>
      <c r="G226" s="92">
        <f t="shared" ref="G226" si="87">SUM(G231+G233+G236)</f>
        <v>0</v>
      </c>
      <c r="H226" s="92">
        <f>SUM(H231+H233+H236)</f>
        <v>7666.59</v>
      </c>
      <c r="I226" s="369" t="e">
        <f t="shared" si="73"/>
        <v>#DIV/0!</v>
      </c>
      <c r="J226" s="369" t="e">
        <f t="shared" si="74"/>
        <v>#DIV/0!</v>
      </c>
    </row>
    <row r="227" spans="1:10" s="103" customFormat="1" x14ac:dyDescent="0.3">
      <c r="A227" s="384">
        <v>311</v>
      </c>
      <c r="B227" s="385"/>
      <c r="C227" s="386"/>
      <c r="D227" s="345" t="s">
        <v>255</v>
      </c>
      <c r="E227" s="92"/>
      <c r="F227" s="92">
        <v>2830</v>
      </c>
      <c r="G227" s="92"/>
      <c r="H227" s="92">
        <v>2383.42</v>
      </c>
      <c r="I227" s="369"/>
      <c r="J227" s="369"/>
    </row>
    <row r="228" spans="1:10" s="103" customFormat="1" x14ac:dyDescent="0.3">
      <c r="A228" s="384">
        <v>312</v>
      </c>
      <c r="B228" s="385"/>
      <c r="C228" s="386"/>
      <c r="D228" s="345" t="s">
        <v>167</v>
      </c>
      <c r="E228" s="92"/>
      <c r="F228" s="92">
        <v>400</v>
      </c>
      <c r="G228" s="92"/>
      <c r="H228" s="92">
        <v>300</v>
      </c>
      <c r="I228" s="369"/>
      <c r="J228" s="369"/>
    </row>
    <row r="229" spans="1:10" s="103" customFormat="1" x14ac:dyDescent="0.3">
      <c r="A229" s="384">
        <v>313</v>
      </c>
      <c r="B229" s="385"/>
      <c r="C229" s="386"/>
      <c r="D229" s="345" t="s">
        <v>168</v>
      </c>
      <c r="E229" s="92"/>
      <c r="F229" s="92">
        <v>470</v>
      </c>
      <c r="G229" s="92"/>
      <c r="H229" s="92">
        <v>393.26</v>
      </c>
      <c r="I229" s="369"/>
      <c r="J229" s="369"/>
    </row>
    <row r="230" spans="1:10" s="103" customFormat="1" x14ac:dyDescent="0.3">
      <c r="A230" s="384">
        <v>32</v>
      </c>
      <c r="B230" s="385"/>
      <c r="C230" s="386"/>
      <c r="D230" s="345" t="s">
        <v>254</v>
      </c>
      <c r="E230" s="92"/>
      <c r="F230" s="92">
        <f>SUM(F231:F238)</f>
        <v>7134</v>
      </c>
      <c r="G230" s="92"/>
      <c r="H230" s="92">
        <f>SUM(H231+H233+H236+H238)</f>
        <v>7679.8600000000006</v>
      </c>
      <c r="I230" s="369"/>
      <c r="J230" s="369"/>
    </row>
    <row r="231" spans="1:10" x14ac:dyDescent="0.3">
      <c r="A231" s="300">
        <v>321</v>
      </c>
      <c r="B231" s="301"/>
      <c r="C231" s="302"/>
      <c r="D231" s="354" t="s">
        <v>171</v>
      </c>
      <c r="E231" s="49">
        <f>SUM(E232)</f>
        <v>0</v>
      </c>
      <c r="F231" s="49">
        <v>354</v>
      </c>
      <c r="G231" s="49">
        <f t="shared" ref="G231" si="88">SUM(G232)</f>
        <v>0</v>
      </c>
      <c r="H231" s="49">
        <v>245.72</v>
      </c>
      <c r="I231" s="374" t="e">
        <f t="shared" si="73"/>
        <v>#DIV/0!</v>
      </c>
      <c r="J231" s="374" t="e">
        <f t="shared" si="74"/>
        <v>#DIV/0!</v>
      </c>
    </row>
    <row r="232" spans="1:10" s="103" customFormat="1" x14ac:dyDescent="0.3">
      <c r="A232" s="346">
        <v>3211</v>
      </c>
      <c r="B232" s="347"/>
      <c r="C232" s="348"/>
      <c r="D232" s="335" t="s">
        <v>172</v>
      </c>
      <c r="E232" s="104"/>
      <c r="F232" s="104"/>
      <c r="G232" s="35"/>
      <c r="H232" s="104"/>
      <c r="I232" s="72" t="e">
        <f t="shared" si="73"/>
        <v>#DIV/0!</v>
      </c>
      <c r="J232" s="72" t="e">
        <f t="shared" si="74"/>
        <v>#DIV/0!</v>
      </c>
    </row>
    <row r="233" spans="1:10" s="103" customFormat="1" x14ac:dyDescent="0.3">
      <c r="A233" s="355">
        <v>322</v>
      </c>
      <c r="B233" s="356"/>
      <c r="C233" s="357"/>
      <c r="D233" s="354" t="s">
        <v>175</v>
      </c>
      <c r="E233" s="49">
        <f>SUM(E234+E235)</f>
        <v>0</v>
      </c>
      <c r="F233" s="49">
        <v>880</v>
      </c>
      <c r="G233" s="49">
        <f t="shared" ref="G233" si="89">SUM(G234+G235)</f>
        <v>0</v>
      </c>
      <c r="H233" s="49">
        <v>810.36</v>
      </c>
      <c r="I233" s="374" t="e">
        <f t="shared" si="73"/>
        <v>#DIV/0!</v>
      </c>
      <c r="J233" s="374" t="e">
        <f t="shared" si="74"/>
        <v>#DIV/0!</v>
      </c>
    </row>
    <row r="234" spans="1:10" s="103" customFormat="1" ht="26.4" x14ac:dyDescent="0.3">
      <c r="A234" s="346">
        <v>3221</v>
      </c>
      <c r="B234" s="347"/>
      <c r="C234" s="348"/>
      <c r="D234" s="335" t="s">
        <v>228</v>
      </c>
      <c r="E234" s="104"/>
      <c r="F234" s="104"/>
      <c r="G234" s="35"/>
      <c r="H234" s="104"/>
      <c r="I234" s="72" t="e">
        <f t="shared" si="73"/>
        <v>#DIV/0!</v>
      </c>
      <c r="J234" s="72" t="e">
        <f t="shared" si="74"/>
        <v>#DIV/0!</v>
      </c>
    </row>
    <row r="235" spans="1:10" s="103" customFormat="1" x14ac:dyDescent="0.3">
      <c r="A235" s="346">
        <v>3225</v>
      </c>
      <c r="B235" s="347"/>
      <c r="C235" s="348"/>
      <c r="D235" s="335" t="s">
        <v>229</v>
      </c>
      <c r="E235" s="104"/>
      <c r="F235" s="104"/>
      <c r="G235" s="35"/>
      <c r="H235" s="104"/>
      <c r="I235" s="72" t="e">
        <f t="shared" si="73"/>
        <v>#DIV/0!</v>
      </c>
      <c r="J235" s="72" t="e">
        <f t="shared" si="74"/>
        <v>#DIV/0!</v>
      </c>
    </row>
    <row r="236" spans="1:10" s="103" customFormat="1" x14ac:dyDescent="0.3">
      <c r="A236" s="355">
        <v>323</v>
      </c>
      <c r="B236" s="356"/>
      <c r="C236" s="357"/>
      <c r="D236" s="354" t="s">
        <v>182</v>
      </c>
      <c r="E236" s="49">
        <f>SUM(E237)</f>
        <v>0</v>
      </c>
      <c r="F236" s="49">
        <v>3500</v>
      </c>
      <c r="G236" s="49">
        <f t="shared" ref="G236" si="90">SUM(G237)</f>
        <v>0</v>
      </c>
      <c r="H236" s="49">
        <v>6610.51</v>
      </c>
      <c r="I236" s="374" t="e">
        <f t="shared" si="73"/>
        <v>#DIV/0!</v>
      </c>
      <c r="J236" s="374" t="e">
        <f t="shared" si="74"/>
        <v>#DIV/0!</v>
      </c>
    </row>
    <row r="237" spans="1:10" s="103" customFormat="1" x14ac:dyDescent="0.3">
      <c r="A237" s="346">
        <v>3239</v>
      </c>
      <c r="B237" s="347"/>
      <c r="C237" s="348"/>
      <c r="D237" s="335" t="s">
        <v>190</v>
      </c>
      <c r="E237" s="104"/>
      <c r="F237" s="104"/>
      <c r="G237" s="35"/>
      <c r="H237" s="104"/>
      <c r="I237" s="72" t="e">
        <f t="shared" si="73"/>
        <v>#DIV/0!</v>
      </c>
      <c r="J237" s="72" t="e">
        <f t="shared" si="74"/>
        <v>#DIV/0!</v>
      </c>
    </row>
    <row r="238" spans="1:10" s="103" customFormat="1" ht="26.4" x14ac:dyDescent="0.3">
      <c r="A238" s="346">
        <v>329</v>
      </c>
      <c r="B238" s="347"/>
      <c r="C238" s="348"/>
      <c r="D238" s="335" t="s">
        <v>191</v>
      </c>
      <c r="E238" s="104"/>
      <c r="F238" s="104">
        <v>2400</v>
      </c>
      <c r="G238" s="35"/>
      <c r="H238" s="104">
        <v>13.27</v>
      </c>
      <c r="I238" s="72"/>
      <c r="J238" s="72"/>
    </row>
    <row r="239" spans="1:10" ht="26.4" x14ac:dyDescent="0.3">
      <c r="A239" s="501">
        <v>4</v>
      </c>
      <c r="B239" s="501"/>
      <c r="C239" s="501"/>
      <c r="D239" s="329" t="s">
        <v>8</v>
      </c>
      <c r="E239" s="198">
        <f>SUM(E240)</f>
        <v>1816.21</v>
      </c>
      <c r="F239" s="198">
        <f t="shared" ref="F239:H241" si="91">SUM(F240)</f>
        <v>1735</v>
      </c>
      <c r="G239" s="198">
        <f t="shared" si="91"/>
        <v>0</v>
      </c>
      <c r="H239" s="198">
        <f t="shared" si="91"/>
        <v>1734.03</v>
      </c>
      <c r="I239" s="370">
        <f t="shared" si="73"/>
        <v>95.475192846642173</v>
      </c>
      <c r="J239" s="370" t="e">
        <f t="shared" si="74"/>
        <v>#DIV/0!</v>
      </c>
    </row>
    <row r="240" spans="1:10" ht="26.4" x14ac:dyDescent="0.3">
      <c r="A240" s="499">
        <v>42</v>
      </c>
      <c r="B240" s="499"/>
      <c r="C240" s="499"/>
      <c r="D240" s="196" t="s">
        <v>20</v>
      </c>
      <c r="E240" s="92">
        <f>SUM(E241)</f>
        <v>1816.21</v>
      </c>
      <c r="F240" s="92">
        <f t="shared" si="91"/>
        <v>1735</v>
      </c>
      <c r="G240" s="92">
        <f t="shared" si="91"/>
        <v>0</v>
      </c>
      <c r="H240" s="92">
        <f t="shared" si="91"/>
        <v>1734.03</v>
      </c>
      <c r="I240" s="369">
        <f t="shared" si="73"/>
        <v>95.475192846642173</v>
      </c>
      <c r="J240" s="369" t="e">
        <f t="shared" si="74"/>
        <v>#DIV/0!</v>
      </c>
    </row>
    <row r="241" spans="1:10" s="103" customFormat="1" x14ac:dyDescent="0.3">
      <c r="A241" s="300">
        <v>422</v>
      </c>
      <c r="B241" s="301"/>
      <c r="C241" s="302"/>
      <c r="D241" s="320" t="s">
        <v>239</v>
      </c>
      <c r="E241" s="49">
        <v>1816.21</v>
      </c>
      <c r="F241" s="49">
        <v>1735</v>
      </c>
      <c r="G241" s="49">
        <f t="shared" si="91"/>
        <v>0</v>
      </c>
      <c r="H241" s="49">
        <v>1734.03</v>
      </c>
      <c r="I241" s="374">
        <f t="shared" si="73"/>
        <v>95.475192846642173</v>
      </c>
      <c r="J241" s="374" t="e">
        <f t="shared" si="74"/>
        <v>#DIV/0!</v>
      </c>
    </row>
    <row r="242" spans="1:10" s="103" customFormat="1" x14ac:dyDescent="0.3">
      <c r="A242" s="310">
        <v>4221</v>
      </c>
      <c r="B242" s="311"/>
      <c r="C242" s="312"/>
      <c r="D242" s="319" t="s">
        <v>230</v>
      </c>
      <c r="E242" s="104"/>
      <c r="F242" s="104"/>
      <c r="G242" s="35"/>
      <c r="H242" s="104"/>
      <c r="I242" s="72" t="e">
        <f t="shared" si="73"/>
        <v>#DIV/0!</v>
      </c>
      <c r="J242" s="72" t="e">
        <f t="shared" si="74"/>
        <v>#DIV/0!</v>
      </c>
    </row>
    <row r="243" spans="1:10" s="103" customFormat="1" ht="26.4" x14ac:dyDescent="0.3">
      <c r="A243" s="500" t="s">
        <v>247</v>
      </c>
      <c r="B243" s="500"/>
      <c r="C243" s="500"/>
      <c r="D243" s="321" t="s">
        <v>248</v>
      </c>
      <c r="E243" s="238">
        <f>SUM(E244+E253)</f>
        <v>0</v>
      </c>
      <c r="F243" s="238">
        <f t="shared" ref="F243:H243" si="92">SUM(F244+F253)</f>
        <v>0</v>
      </c>
      <c r="G243" s="238">
        <f t="shared" si="92"/>
        <v>0</v>
      </c>
      <c r="H243" s="238">
        <f t="shared" si="92"/>
        <v>0</v>
      </c>
      <c r="I243" s="373" t="e">
        <f t="shared" si="73"/>
        <v>#DIV/0!</v>
      </c>
      <c r="J243" s="373" t="e">
        <f t="shared" si="74"/>
        <v>#DIV/0!</v>
      </c>
    </row>
    <row r="244" spans="1:10" s="103" customFormat="1" x14ac:dyDescent="0.3">
      <c r="A244" s="326">
        <v>3</v>
      </c>
      <c r="B244" s="327"/>
      <c r="C244" s="328"/>
      <c r="D244" s="294" t="s">
        <v>6</v>
      </c>
      <c r="E244" s="198">
        <f>SUM(E245)</f>
        <v>0</v>
      </c>
      <c r="F244" s="198">
        <f t="shared" ref="F244:H244" si="93">SUM(F245)</f>
        <v>0</v>
      </c>
      <c r="G244" s="198">
        <f t="shared" si="93"/>
        <v>0</v>
      </c>
      <c r="H244" s="198">
        <f t="shared" si="93"/>
        <v>0</v>
      </c>
      <c r="I244" s="370" t="e">
        <f t="shared" si="73"/>
        <v>#DIV/0!</v>
      </c>
      <c r="J244" s="370" t="e">
        <f t="shared" si="74"/>
        <v>#DIV/0!</v>
      </c>
    </row>
    <row r="245" spans="1:10" s="103" customFormat="1" x14ac:dyDescent="0.3">
      <c r="A245" s="322">
        <v>32</v>
      </c>
      <c r="B245" s="323"/>
      <c r="C245" s="324"/>
      <c r="D245" s="345" t="s">
        <v>15</v>
      </c>
      <c r="E245" s="92">
        <f>SUM(E246+E248+E250)</f>
        <v>0</v>
      </c>
      <c r="F245" s="92">
        <f t="shared" ref="F245:H245" si="94">SUM(F246+F248+F250)</f>
        <v>0</v>
      </c>
      <c r="G245" s="92">
        <f t="shared" si="94"/>
        <v>0</v>
      </c>
      <c r="H245" s="92">
        <f t="shared" si="94"/>
        <v>0</v>
      </c>
      <c r="I245" s="369" t="e">
        <f t="shared" si="73"/>
        <v>#DIV/0!</v>
      </c>
      <c r="J245" s="369" t="e">
        <f t="shared" si="74"/>
        <v>#DIV/0!</v>
      </c>
    </row>
    <row r="246" spans="1:10" s="103" customFormat="1" x14ac:dyDescent="0.3">
      <c r="A246" s="300">
        <v>321</v>
      </c>
      <c r="B246" s="301"/>
      <c r="C246" s="302"/>
      <c r="D246" s="354" t="s">
        <v>171</v>
      </c>
      <c r="E246" s="49">
        <f>SUM(E247)</f>
        <v>0</v>
      </c>
      <c r="F246" s="49">
        <f t="shared" ref="F246:H246" si="95">SUM(F247)</f>
        <v>0</v>
      </c>
      <c r="G246" s="49">
        <f t="shared" si="95"/>
        <v>0</v>
      </c>
      <c r="H246" s="49">
        <f t="shared" si="95"/>
        <v>0</v>
      </c>
      <c r="I246" s="374" t="e">
        <f t="shared" si="73"/>
        <v>#DIV/0!</v>
      </c>
      <c r="J246" s="374" t="e">
        <f t="shared" si="74"/>
        <v>#DIV/0!</v>
      </c>
    </row>
    <row r="247" spans="1:10" x14ac:dyDescent="0.3">
      <c r="A247" s="346">
        <v>3211</v>
      </c>
      <c r="B247" s="347"/>
      <c r="C247" s="348"/>
      <c r="D247" s="335" t="s">
        <v>172</v>
      </c>
      <c r="E247" s="104"/>
      <c r="F247" s="104"/>
      <c r="G247" s="35"/>
      <c r="H247" s="104"/>
      <c r="I247" s="72" t="e">
        <f t="shared" si="73"/>
        <v>#DIV/0!</v>
      </c>
      <c r="J247" s="72" t="e">
        <f t="shared" si="74"/>
        <v>#DIV/0!</v>
      </c>
    </row>
    <row r="248" spans="1:10" x14ac:dyDescent="0.3">
      <c r="A248" s="355">
        <v>322</v>
      </c>
      <c r="B248" s="356"/>
      <c r="C248" s="357"/>
      <c r="D248" s="354" t="s">
        <v>175</v>
      </c>
      <c r="E248" s="49">
        <f>SUM(E249+E250)</f>
        <v>0</v>
      </c>
      <c r="F248" s="49">
        <f t="shared" ref="F248:H248" si="96">SUM(F249+F250)</f>
        <v>0</v>
      </c>
      <c r="G248" s="49">
        <f t="shared" si="96"/>
        <v>0</v>
      </c>
      <c r="H248" s="49">
        <f t="shared" si="96"/>
        <v>0</v>
      </c>
      <c r="I248" s="374" t="e">
        <f t="shared" si="73"/>
        <v>#DIV/0!</v>
      </c>
      <c r="J248" s="374" t="e">
        <f t="shared" si="74"/>
        <v>#DIV/0!</v>
      </c>
    </row>
    <row r="249" spans="1:10" ht="26.4" x14ac:dyDescent="0.3">
      <c r="A249" s="346">
        <v>3221</v>
      </c>
      <c r="B249" s="347"/>
      <c r="C249" s="348"/>
      <c r="D249" s="335" t="s">
        <v>228</v>
      </c>
      <c r="E249" s="104"/>
      <c r="F249" s="104"/>
      <c r="G249" s="35"/>
      <c r="H249" s="104"/>
      <c r="I249" s="72" t="e">
        <f t="shared" si="73"/>
        <v>#DIV/0!</v>
      </c>
      <c r="J249" s="72" t="e">
        <f t="shared" si="74"/>
        <v>#DIV/0!</v>
      </c>
    </row>
    <row r="250" spans="1:10" x14ac:dyDescent="0.3">
      <c r="A250" s="346">
        <v>3225</v>
      </c>
      <c r="B250" s="347"/>
      <c r="C250" s="348"/>
      <c r="D250" s="335" t="s">
        <v>229</v>
      </c>
      <c r="E250" s="104"/>
      <c r="F250" s="104"/>
      <c r="G250" s="35"/>
      <c r="H250" s="104"/>
      <c r="I250" s="72" t="e">
        <f t="shared" si="73"/>
        <v>#DIV/0!</v>
      </c>
      <c r="J250" s="72" t="e">
        <f t="shared" si="74"/>
        <v>#DIV/0!</v>
      </c>
    </row>
    <row r="251" spans="1:10" x14ac:dyDescent="0.3">
      <c r="A251" s="355">
        <v>323</v>
      </c>
      <c r="B251" s="356"/>
      <c r="C251" s="357"/>
      <c r="D251" s="354" t="s">
        <v>182</v>
      </c>
      <c r="E251" s="158">
        <f>SUM(E252)</f>
        <v>0</v>
      </c>
      <c r="F251" s="158">
        <f t="shared" ref="F251:H251" si="97">SUM(F252)</f>
        <v>0</v>
      </c>
      <c r="G251" s="158">
        <f t="shared" si="97"/>
        <v>0</v>
      </c>
      <c r="H251" s="158">
        <f t="shared" si="97"/>
        <v>0</v>
      </c>
      <c r="I251" s="374" t="e">
        <f>SUM(H251/F251*100)</f>
        <v>#DIV/0!</v>
      </c>
      <c r="J251" s="374" t="e">
        <f t="shared" si="74"/>
        <v>#DIV/0!</v>
      </c>
    </row>
    <row r="252" spans="1:10" x14ac:dyDescent="0.3">
      <c r="A252" s="346">
        <v>3239</v>
      </c>
      <c r="B252" s="347"/>
      <c r="C252" s="348"/>
      <c r="D252" s="335" t="s">
        <v>190</v>
      </c>
      <c r="E252" s="104"/>
      <c r="F252" s="104"/>
      <c r="G252" s="35"/>
      <c r="H252" s="104"/>
      <c r="I252" s="72" t="e">
        <f t="shared" si="73"/>
        <v>#DIV/0!</v>
      </c>
      <c r="J252" s="72" t="e">
        <f t="shared" si="74"/>
        <v>#DIV/0!</v>
      </c>
    </row>
    <row r="253" spans="1:10" ht="26.4" x14ac:dyDescent="0.3">
      <c r="A253" s="501">
        <v>4</v>
      </c>
      <c r="B253" s="501"/>
      <c r="C253" s="501"/>
      <c r="D253" s="329" t="s">
        <v>8</v>
      </c>
      <c r="E253" s="198">
        <f>SUM(E254)</f>
        <v>0</v>
      </c>
      <c r="F253" s="198">
        <f t="shared" ref="F253:H255" si="98">SUM(F254)</f>
        <v>0</v>
      </c>
      <c r="G253" s="198">
        <f t="shared" si="98"/>
        <v>0</v>
      </c>
      <c r="H253" s="198">
        <f t="shared" si="98"/>
        <v>0</v>
      </c>
      <c r="I253" s="370" t="e">
        <f t="shared" si="73"/>
        <v>#DIV/0!</v>
      </c>
      <c r="J253" s="370" t="e">
        <f t="shared" si="74"/>
        <v>#DIV/0!</v>
      </c>
    </row>
    <row r="254" spans="1:10" ht="26.4" x14ac:dyDescent="0.3">
      <c r="A254" s="499">
        <v>42</v>
      </c>
      <c r="B254" s="499"/>
      <c r="C254" s="499"/>
      <c r="D254" s="196" t="s">
        <v>20</v>
      </c>
      <c r="E254" s="92">
        <f>SUM(E255)</f>
        <v>0</v>
      </c>
      <c r="F254" s="92">
        <f t="shared" si="98"/>
        <v>0</v>
      </c>
      <c r="G254" s="92">
        <f t="shared" si="98"/>
        <v>0</v>
      </c>
      <c r="H254" s="92">
        <f t="shared" si="98"/>
        <v>0</v>
      </c>
      <c r="I254" s="369" t="e">
        <f t="shared" si="73"/>
        <v>#DIV/0!</v>
      </c>
      <c r="J254" s="369" t="e">
        <f t="shared" si="74"/>
        <v>#DIV/0!</v>
      </c>
    </row>
    <row r="255" spans="1:10" x14ac:dyDescent="0.3">
      <c r="A255" s="300">
        <v>422</v>
      </c>
      <c r="B255" s="301"/>
      <c r="C255" s="302"/>
      <c r="D255" s="320" t="s">
        <v>239</v>
      </c>
      <c r="E255" s="49">
        <f>SUM(E256)</f>
        <v>0</v>
      </c>
      <c r="F255" s="49">
        <f t="shared" si="98"/>
        <v>0</v>
      </c>
      <c r="G255" s="49">
        <f t="shared" si="98"/>
        <v>0</v>
      </c>
      <c r="H255" s="49">
        <f t="shared" si="98"/>
        <v>0</v>
      </c>
      <c r="I255" s="374" t="e">
        <f t="shared" si="73"/>
        <v>#DIV/0!</v>
      </c>
      <c r="J255" s="374" t="e">
        <f t="shared" si="74"/>
        <v>#DIV/0!</v>
      </c>
    </row>
    <row r="256" spans="1:10" x14ac:dyDescent="0.3">
      <c r="A256" s="310">
        <v>4221</v>
      </c>
      <c r="B256" s="311"/>
      <c r="C256" s="312"/>
      <c r="D256" s="319" t="s">
        <v>230</v>
      </c>
      <c r="E256" s="104"/>
      <c r="F256" s="104"/>
      <c r="G256" s="35"/>
      <c r="H256" s="104"/>
      <c r="I256" s="72" t="e">
        <f t="shared" si="73"/>
        <v>#DIV/0!</v>
      </c>
      <c r="J256" s="72" t="e">
        <f t="shared" si="74"/>
        <v>#DIV/0!</v>
      </c>
    </row>
    <row r="257" spans="1:12" ht="26.4" x14ac:dyDescent="0.3">
      <c r="A257" s="497" t="s">
        <v>91</v>
      </c>
      <c r="B257" s="497"/>
      <c r="C257" s="497"/>
      <c r="D257" s="64" t="s">
        <v>100</v>
      </c>
      <c r="E257" s="57">
        <f>SUM(E258+E271)</f>
        <v>0</v>
      </c>
      <c r="F257" s="57">
        <f t="shared" ref="F257:H257" si="99">SUM(F258+F271)</f>
        <v>0</v>
      </c>
      <c r="G257" s="57">
        <f t="shared" si="99"/>
        <v>0</v>
      </c>
      <c r="H257" s="57">
        <f t="shared" si="99"/>
        <v>0</v>
      </c>
      <c r="I257" s="372" t="e">
        <f t="shared" si="73"/>
        <v>#DIV/0!</v>
      </c>
      <c r="J257" s="372" t="e">
        <f t="shared" si="74"/>
        <v>#DIV/0!</v>
      </c>
    </row>
    <row r="258" spans="1:12" ht="26.4" x14ac:dyDescent="0.3">
      <c r="A258" s="494" t="s">
        <v>101</v>
      </c>
      <c r="B258" s="494"/>
      <c r="C258" s="494"/>
      <c r="D258" s="321" t="s">
        <v>102</v>
      </c>
      <c r="E258" s="238">
        <f>SUM(E259)</f>
        <v>0</v>
      </c>
      <c r="F258" s="238">
        <f t="shared" ref="F258:H258" si="100">SUM(F259)</f>
        <v>0</v>
      </c>
      <c r="G258" s="238">
        <f t="shared" si="100"/>
        <v>0</v>
      </c>
      <c r="H258" s="238">
        <f t="shared" si="100"/>
        <v>0</v>
      </c>
      <c r="I258" s="373" t="e">
        <f t="shared" si="73"/>
        <v>#DIV/0!</v>
      </c>
      <c r="J258" s="373" t="e">
        <f t="shared" si="74"/>
        <v>#DIV/0!</v>
      </c>
      <c r="L258" s="76"/>
    </row>
    <row r="259" spans="1:12" x14ac:dyDescent="0.3">
      <c r="A259" s="326">
        <v>3</v>
      </c>
      <c r="B259" s="327"/>
      <c r="C259" s="328"/>
      <c r="D259" s="294" t="s">
        <v>6</v>
      </c>
      <c r="E259" s="198">
        <f>SUM(E260+E268)</f>
        <v>0</v>
      </c>
      <c r="F259" s="198">
        <f t="shared" ref="F259:H259" si="101">SUM(F260+F268)</f>
        <v>0</v>
      </c>
      <c r="G259" s="198">
        <f t="shared" si="101"/>
        <v>0</v>
      </c>
      <c r="H259" s="198">
        <f t="shared" si="101"/>
        <v>0</v>
      </c>
      <c r="I259" s="370" t="e">
        <f t="shared" si="73"/>
        <v>#DIV/0!</v>
      </c>
      <c r="J259" s="370" t="e">
        <f t="shared" si="74"/>
        <v>#DIV/0!</v>
      </c>
    </row>
    <row r="260" spans="1:12" x14ac:dyDescent="0.3">
      <c r="A260" s="322">
        <v>32</v>
      </c>
      <c r="B260" s="323"/>
      <c r="C260" s="324"/>
      <c r="D260" s="345" t="s">
        <v>15</v>
      </c>
      <c r="E260" s="92">
        <f>SUM(E261+E263+E266)</f>
        <v>0</v>
      </c>
      <c r="F260" s="92">
        <f t="shared" ref="F260:H260" si="102">SUM(F261+F263+F266)</f>
        <v>0</v>
      </c>
      <c r="G260" s="92">
        <f t="shared" si="102"/>
        <v>0</v>
      </c>
      <c r="H260" s="92">
        <f t="shared" si="102"/>
        <v>0</v>
      </c>
      <c r="I260" s="369" t="e">
        <f t="shared" si="73"/>
        <v>#DIV/0!</v>
      </c>
      <c r="J260" s="369" t="e">
        <f t="shared" si="74"/>
        <v>#DIV/0!</v>
      </c>
    </row>
    <row r="261" spans="1:12" x14ac:dyDescent="0.3">
      <c r="A261" s="300">
        <v>321</v>
      </c>
      <c r="B261" s="301"/>
      <c r="C261" s="302"/>
      <c r="D261" s="354" t="s">
        <v>171</v>
      </c>
      <c r="E261" s="49">
        <f>SUM(E262)</f>
        <v>0</v>
      </c>
      <c r="F261" s="49">
        <f t="shared" ref="F261:H261" si="103">SUM(F262)</f>
        <v>0</v>
      </c>
      <c r="G261" s="49">
        <f t="shared" si="103"/>
        <v>0</v>
      </c>
      <c r="H261" s="49">
        <f t="shared" si="103"/>
        <v>0</v>
      </c>
      <c r="I261" s="374" t="e">
        <f t="shared" si="73"/>
        <v>#DIV/0!</v>
      </c>
      <c r="J261" s="374" t="e">
        <f t="shared" si="74"/>
        <v>#DIV/0!</v>
      </c>
    </row>
    <row r="262" spans="1:12" s="103" customFormat="1" x14ac:dyDescent="0.3">
      <c r="A262" s="346">
        <v>3211</v>
      </c>
      <c r="B262" s="347"/>
      <c r="C262" s="348"/>
      <c r="D262" s="335" t="s">
        <v>172</v>
      </c>
      <c r="E262" s="104"/>
      <c r="F262" s="104"/>
      <c r="G262" s="35"/>
      <c r="H262" s="104"/>
      <c r="I262" s="72" t="e">
        <f t="shared" si="73"/>
        <v>#DIV/0!</v>
      </c>
      <c r="J262" s="72" t="e">
        <f t="shared" si="74"/>
        <v>#DIV/0!</v>
      </c>
    </row>
    <row r="263" spans="1:12" x14ac:dyDescent="0.3">
      <c r="A263" s="355">
        <v>322</v>
      </c>
      <c r="B263" s="356"/>
      <c r="C263" s="357"/>
      <c r="D263" s="354" t="s">
        <v>175</v>
      </c>
      <c r="E263" s="49">
        <f>SUM(E264+E265)</f>
        <v>0</v>
      </c>
      <c r="F263" s="49">
        <f t="shared" ref="F263:H263" si="104">SUM(F264+F265)</f>
        <v>0</v>
      </c>
      <c r="G263" s="49">
        <f t="shared" si="104"/>
        <v>0</v>
      </c>
      <c r="H263" s="49">
        <f t="shared" si="104"/>
        <v>0</v>
      </c>
      <c r="I263" s="374" t="e">
        <f t="shared" si="73"/>
        <v>#DIV/0!</v>
      </c>
      <c r="J263" s="374" t="e">
        <f t="shared" si="74"/>
        <v>#DIV/0!</v>
      </c>
    </row>
    <row r="264" spans="1:12" ht="26.4" x14ac:dyDescent="0.3">
      <c r="A264" s="346">
        <v>3221</v>
      </c>
      <c r="B264" s="347"/>
      <c r="C264" s="348"/>
      <c r="D264" s="335" t="s">
        <v>228</v>
      </c>
      <c r="E264" s="104"/>
      <c r="F264" s="104"/>
      <c r="G264" s="35"/>
      <c r="H264" s="104"/>
      <c r="I264" s="72" t="e">
        <f t="shared" si="73"/>
        <v>#DIV/0!</v>
      </c>
      <c r="J264" s="72" t="e">
        <f t="shared" si="74"/>
        <v>#DIV/0!</v>
      </c>
    </row>
    <row r="265" spans="1:12" x14ac:dyDescent="0.3">
      <c r="A265" s="346">
        <v>3225</v>
      </c>
      <c r="B265" s="347"/>
      <c r="C265" s="348"/>
      <c r="D265" s="335" t="s">
        <v>229</v>
      </c>
      <c r="E265" s="104"/>
      <c r="F265" s="104"/>
      <c r="G265" s="35"/>
      <c r="H265" s="104"/>
      <c r="I265" s="72" t="e">
        <f t="shared" si="73"/>
        <v>#DIV/0!</v>
      </c>
      <c r="J265" s="72" t="e">
        <f t="shared" si="74"/>
        <v>#DIV/0!</v>
      </c>
    </row>
    <row r="266" spans="1:12" x14ac:dyDescent="0.3">
      <c r="A266" s="355">
        <v>323</v>
      </c>
      <c r="B266" s="356"/>
      <c r="C266" s="357"/>
      <c r="D266" s="354" t="s">
        <v>182</v>
      </c>
      <c r="E266" s="49">
        <f>SUM(E267)</f>
        <v>0</v>
      </c>
      <c r="F266" s="49">
        <f t="shared" ref="F266:H266" si="105">SUM(F267)</f>
        <v>0</v>
      </c>
      <c r="G266" s="49">
        <f t="shared" si="105"/>
        <v>0</v>
      </c>
      <c r="H266" s="49">
        <f t="shared" si="105"/>
        <v>0</v>
      </c>
      <c r="I266" s="374" t="e">
        <f t="shared" si="73"/>
        <v>#DIV/0!</v>
      </c>
      <c r="J266" s="374" t="e">
        <f t="shared" si="74"/>
        <v>#DIV/0!</v>
      </c>
    </row>
    <row r="267" spans="1:12" x14ac:dyDescent="0.3">
      <c r="A267" s="346">
        <v>3239</v>
      </c>
      <c r="B267" s="347"/>
      <c r="C267" s="348"/>
      <c r="D267" s="335" t="s">
        <v>190</v>
      </c>
      <c r="E267" s="104"/>
      <c r="F267" s="104"/>
      <c r="G267" s="35"/>
      <c r="H267" s="104"/>
      <c r="I267" s="72" t="e">
        <f t="shared" si="73"/>
        <v>#DIV/0!</v>
      </c>
      <c r="J267" s="72" t="e">
        <f t="shared" si="74"/>
        <v>#DIV/0!</v>
      </c>
      <c r="L267" s="82"/>
    </row>
    <row r="268" spans="1:12" x14ac:dyDescent="0.3">
      <c r="A268" s="502">
        <v>34</v>
      </c>
      <c r="B268" s="502"/>
      <c r="C268" s="502"/>
      <c r="D268" s="325" t="s">
        <v>45</v>
      </c>
      <c r="E268" s="92">
        <f>SUM(E269)</f>
        <v>0</v>
      </c>
      <c r="F268" s="92">
        <f t="shared" ref="F268:H269" si="106">SUM(F269)</f>
        <v>0</v>
      </c>
      <c r="G268" s="92">
        <f t="shared" si="106"/>
        <v>0</v>
      </c>
      <c r="H268" s="92">
        <f t="shared" si="106"/>
        <v>0</v>
      </c>
      <c r="I268" s="369" t="e">
        <f t="shared" si="73"/>
        <v>#DIV/0!</v>
      </c>
      <c r="J268" s="369" t="e">
        <f t="shared" si="74"/>
        <v>#DIV/0!</v>
      </c>
    </row>
    <row r="269" spans="1:12" x14ac:dyDescent="0.3">
      <c r="A269" s="503">
        <v>343</v>
      </c>
      <c r="B269" s="503"/>
      <c r="C269" s="503"/>
      <c r="D269" s="65" t="s">
        <v>216</v>
      </c>
      <c r="E269" s="49">
        <f>SUM(E270)</f>
        <v>0</v>
      </c>
      <c r="F269" s="49">
        <f t="shared" si="106"/>
        <v>0</v>
      </c>
      <c r="G269" s="49">
        <f t="shared" si="106"/>
        <v>0</v>
      </c>
      <c r="H269" s="49">
        <f t="shared" si="106"/>
        <v>0</v>
      </c>
      <c r="I269" s="374" t="e">
        <f t="shared" si="73"/>
        <v>#DIV/0!</v>
      </c>
      <c r="J269" s="374" t="e">
        <f t="shared" si="74"/>
        <v>#DIV/0!</v>
      </c>
    </row>
    <row r="270" spans="1:12" x14ac:dyDescent="0.3">
      <c r="A270" s="310">
        <v>3433</v>
      </c>
      <c r="B270" s="311"/>
      <c r="C270" s="312"/>
      <c r="D270" s="335" t="s">
        <v>200</v>
      </c>
      <c r="E270" s="104"/>
      <c r="F270" s="104"/>
      <c r="G270" s="35"/>
      <c r="H270" s="104"/>
      <c r="I270" s="72" t="e">
        <f t="shared" si="73"/>
        <v>#DIV/0!</v>
      </c>
      <c r="J270" s="72" t="e">
        <f t="shared" si="74"/>
        <v>#DIV/0!</v>
      </c>
    </row>
    <row r="271" spans="1:12" s="103" customFormat="1" ht="26.4" x14ac:dyDescent="0.3">
      <c r="A271" s="494" t="s">
        <v>249</v>
      </c>
      <c r="B271" s="494"/>
      <c r="C271" s="494"/>
      <c r="D271" s="321" t="s">
        <v>250</v>
      </c>
      <c r="E271" s="238">
        <f>SUM(E280)</f>
        <v>0</v>
      </c>
      <c r="F271" s="238">
        <f t="shared" ref="F271:H271" si="107">SUM(F280)</f>
        <v>0</v>
      </c>
      <c r="G271" s="238">
        <f t="shared" si="107"/>
        <v>0</v>
      </c>
      <c r="H271" s="238">
        <f t="shared" si="107"/>
        <v>0</v>
      </c>
      <c r="I271" s="373" t="e">
        <f t="shared" si="73"/>
        <v>#DIV/0!</v>
      </c>
      <c r="J271" s="373" t="e">
        <f t="shared" si="74"/>
        <v>#DIV/0!</v>
      </c>
    </row>
    <row r="272" spans="1:12" s="103" customFormat="1" x14ac:dyDescent="0.3">
      <c r="A272" s="326">
        <v>3</v>
      </c>
      <c r="B272" s="327"/>
      <c r="C272" s="328"/>
      <c r="D272" s="294" t="s">
        <v>6</v>
      </c>
      <c r="E272" s="198">
        <f>SUM(E273+E281)</f>
        <v>0</v>
      </c>
      <c r="F272" s="198">
        <f t="shared" ref="F272:H272" si="108">SUM(F273+F281)</f>
        <v>0</v>
      </c>
      <c r="G272" s="198">
        <f t="shared" si="108"/>
        <v>0</v>
      </c>
      <c r="H272" s="198">
        <f t="shared" si="108"/>
        <v>0</v>
      </c>
      <c r="I272" s="370" t="e">
        <f t="shared" si="73"/>
        <v>#DIV/0!</v>
      </c>
      <c r="J272" s="370" t="e">
        <f t="shared" si="74"/>
        <v>#DIV/0!</v>
      </c>
    </row>
    <row r="273" spans="1:10" s="103" customFormat="1" x14ac:dyDescent="0.3">
      <c r="A273" s="322">
        <v>32</v>
      </c>
      <c r="B273" s="323"/>
      <c r="C273" s="324"/>
      <c r="D273" s="345" t="s">
        <v>15</v>
      </c>
      <c r="E273" s="92">
        <f>SUM(E274+E276+E279)</f>
        <v>0</v>
      </c>
      <c r="F273" s="92">
        <f t="shared" ref="F273:H273" si="109">SUM(F274+F276+F279)</f>
        <v>0</v>
      </c>
      <c r="G273" s="92">
        <f t="shared" si="109"/>
        <v>0</v>
      </c>
      <c r="H273" s="92">
        <f t="shared" si="109"/>
        <v>0</v>
      </c>
      <c r="I273" s="369" t="e">
        <f t="shared" si="73"/>
        <v>#DIV/0!</v>
      </c>
      <c r="J273" s="369" t="e">
        <f t="shared" si="74"/>
        <v>#DIV/0!</v>
      </c>
    </row>
    <row r="274" spans="1:10" s="103" customFormat="1" x14ac:dyDescent="0.3">
      <c r="A274" s="300">
        <v>321</v>
      </c>
      <c r="B274" s="301"/>
      <c r="C274" s="302"/>
      <c r="D274" s="354" t="s">
        <v>171</v>
      </c>
      <c r="E274" s="49">
        <f>SUM(E275)</f>
        <v>0</v>
      </c>
      <c r="F274" s="49">
        <f t="shared" ref="F274:H274" si="110">SUM(F275)</f>
        <v>0</v>
      </c>
      <c r="G274" s="49">
        <f t="shared" si="110"/>
        <v>0</v>
      </c>
      <c r="H274" s="49">
        <f t="shared" si="110"/>
        <v>0</v>
      </c>
      <c r="I274" s="374" t="e">
        <f t="shared" si="73"/>
        <v>#DIV/0!</v>
      </c>
      <c r="J274" s="374" t="e">
        <f t="shared" si="74"/>
        <v>#DIV/0!</v>
      </c>
    </row>
    <row r="275" spans="1:10" x14ac:dyDescent="0.3">
      <c r="A275" s="346">
        <v>3211</v>
      </c>
      <c r="B275" s="347"/>
      <c r="C275" s="348"/>
      <c r="D275" s="335" t="s">
        <v>172</v>
      </c>
      <c r="E275" s="104"/>
      <c r="F275" s="104"/>
      <c r="G275" s="35"/>
      <c r="H275" s="104"/>
      <c r="I275" s="72" t="e">
        <f t="shared" ref="I275:I336" si="111">SUM(H275/E275*100)</f>
        <v>#DIV/0!</v>
      </c>
      <c r="J275" s="72" t="e">
        <f t="shared" ref="J275:J336" si="112">SUM(H275/G275*100)</f>
        <v>#DIV/0!</v>
      </c>
    </row>
    <row r="276" spans="1:10" x14ac:dyDescent="0.3">
      <c r="A276" s="355">
        <v>322</v>
      </c>
      <c r="B276" s="356"/>
      <c r="C276" s="357"/>
      <c r="D276" s="354" t="s">
        <v>175</v>
      </c>
      <c r="E276" s="49">
        <f>SUM(E277+E278)</f>
        <v>0</v>
      </c>
      <c r="F276" s="49">
        <f t="shared" ref="F276:H276" si="113">SUM(F277+F278)</f>
        <v>0</v>
      </c>
      <c r="G276" s="49">
        <f t="shared" si="113"/>
        <v>0</v>
      </c>
      <c r="H276" s="49">
        <f t="shared" si="113"/>
        <v>0</v>
      </c>
      <c r="I276" s="374" t="e">
        <f t="shared" si="111"/>
        <v>#DIV/0!</v>
      </c>
      <c r="J276" s="374" t="e">
        <f t="shared" si="112"/>
        <v>#DIV/0!</v>
      </c>
    </row>
    <row r="277" spans="1:10" ht="26.4" x14ac:dyDescent="0.3">
      <c r="A277" s="346">
        <v>3221</v>
      </c>
      <c r="B277" s="347"/>
      <c r="C277" s="348"/>
      <c r="D277" s="335" t="s">
        <v>228</v>
      </c>
      <c r="E277" s="104"/>
      <c r="F277" s="104"/>
      <c r="G277" s="35"/>
      <c r="H277" s="104"/>
      <c r="I277" s="72" t="e">
        <f t="shared" si="111"/>
        <v>#DIV/0!</v>
      </c>
      <c r="J277" s="72" t="e">
        <f t="shared" si="112"/>
        <v>#DIV/0!</v>
      </c>
    </row>
    <row r="278" spans="1:10" x14ac:dyDescent="0.3">
      <c r="A278" s="346">
        <v>3225</v>
      </c>
      <c r="B278" s="347"/>
      <c r="C278" s="348"/>
      <c r="D278" s="335" t="s">
        <v>229</v>
      </c>
      <c r="E278" s="104"/>
      <c r="F278" s="104"/>
      <c r="G278" s="35"/>
      <c r="H278" s="104"/>
      <c r="I278" s="72" t="e">
        <f t="shared" si="111"/>
        <v>#DIV/0!</v>
      </c>
      <c r="J278" s="72" t="e">
        <f t="shared" si="112"/>
        <v>#DIV/0!</v>
      </c>
    </row>
    <row r="279" spans="1:10" x14ac:dyDescent="0.3">
      <c r="A279" s="355">
        <v>323</v>
      </c>
      <c r="B279" s="356"/>
      <c r="C279" s="357"/>
      <c r="D279" s="354" t="s">
        <v>182</v>
      </c>
      <c r="E279" s="49">
        <f>SUM(E280)</f>
        <v>0</v>
      </c>
      <c r="F279" s="49">
        <f t="shared" ref="F279:H279" si="114">SUM(F280)</f>
        <v>0</v>
      </c>
      <c r="G279" s="49">
        <f t="shared" si="114"/>
        <v>0</v>
      </c>
      <c r="H279" s="49">
        <f t="shared" si="114"/>
        <v>0</v>
      </c>
      <c r="I279" s="374" t="e">
        <f t="shared" si="111"/>
        <v>#DIV/0!</v>
      </c>
      <c r="J279" s="374" t="e">
        <f t="shared" si="112"/>
        <v>#DIV/0!</v>
      </c>
    </row>
    <row r="280" spans="1:10" x14ac:dyDescent="0.3">
      <c r="A280" s="346">
        <v>3239</v>
      </c>
      <c r="B280" s="347"/>
      <c r="C280" s="348"/>
      <c r="D280" s="335" t="s">
        <v>190</v>
      </c>
      <c r="E280" s="104"/>
      <c r="F280" s="104"/>
      <c r="G280" s="35"/>
      <c r="H280" s="104"/>
      <c r="I280" s="72" t="e">
        <f t="shared" si="111"/>
        <v>#DIV/0!</v>
      </c>
      <c r="J280" s="72" t="e">
        <f t="shared" si="112"/>
        <v>#DIV/0!</v>
      </c>
    </row>
    <row r="281" spans="1:10" x14ac:dyDescent="0.3">
      <c r="A281" s="502">
        <v>34</v>
      </c>
      <c r="B281" s="502"/>
      <c r="C281" s="502"/>
      <c r="D281" s="325" t="s">
        <v>45</v>
      </c>
      <c r="E281" s="92">
        <f>SUM(E282)</f>
        <v>0</v>
      </c>
      <c r="F281" s="92">
        <f t="shared" ref="F281:H282" si="115">SUM(F282)</f>
        <v>0</v>
      </c>
      <c r="G281" s="92">
        <f t="shared" si="115"/>
        <v>0</v>
      </c>
      <c r="H281" s="92">
        <f t="shared" si="115"/>
        <v>0</v>
      </c>
      <c r="I281" s="369" t="e">
        <f t="shared" si="111"/>
        <v>#DIV/0!</v>
      </c>
      <c r="J281" s="369" t="e">
        <f t="shared" si="112"/>
        <v>#DIV/0!</v>
      </c>
    </row>
    <row r="282" spans="1:10" s="103" customFormat="1" x14ac:dyDescent="0.3">
      <c r="A282" s="503">
        <v>343</v>
      </c>
      <c r="B282" s="503"/>
      <c r="C282" s="503"/>
      <c r="D282" s="65" t="s">
        <v>216</v>
      </c>
      <c r="E282" s="49">
        <f>SUM(E283)</f>
        <v>0</v>
      </c>
      <c r="F282" s="49">
        <f t="shared" si="115"/>
        <v>0</v>
      </c>
      <c r="G282" s="49">
        <f t="shared" si="115"/>
        <v>0</v>
      </c>
      <c r="H282" s="49">
        <f t="shared" si="115"/>
        <v>0</v>
      </c>
      <c r="I282" s="374" t="e">
        <f t="shared" si="111"/>
        <v>#DIV/0!</v>
      </c>
      <c r="J282" s="374" t="e">
        <f t="shared" si="112"/>
        <v>#DIV/0!</v>
      </c>
    </row>
    <row r="283" spans="1:10" x14ac:dyDescent="0.3">
      <c r="A283" s="310">
        <v>3433</v>
      </c>
      <c r="B283" s="311"/>
      <c r="C283" s="312"/>
      <c r="D283" s="335" t="s">
        <v>200</v>
      </c>
      <c r="E283" s="104"/>
      <c r="F283" s="104"/>
      <c r="G283" s="35"/>
      <c r="H283" s="104"/>
      <c r="I283" s="72" t="e">
        <f t="shared" si="111"/>
        <v>#DIV/0!</v>
      </c>
      <c r="J283" s="72" t="e">
        <f t="shared" si="112"/>
        <v>#DIV/0!</v>
      </c>
    </row>
    <row r="284" spans="1:10" ht="26.4" x14ac:dyDescent="0.3">
      <c r="A284" s="497" t="s">
        <v>94</v>
      </c>
      <c r="B284" s="497"/>
      <c r="C284" s="497"/>
      <c r="D284" s="64" t="s">
        <v>103</v>
      </c>
      <c r="E284" s="106">
        <f t="shared" ref="E284:H288" si="116">SUM(E285)</f>
        <v>0</v>
      </c>
      <c r="F284" s="106">
        <f>SUM(F285)</f>
        <v>10800</v>
      </c>
      <c r="G284" s="106">
        <f t="shared" si="116"/>
        <v>0</v>
      </c>
      <c r="H284" s="106">
        <f t="shared" si="116"/>
        <v>9986.6299999999992</v>
      </c>
      <c r="I284" s="372" t="e">
        <f t="shared" si="111"/>
        <v>#DIV/0!</v>
      </c>
      <c r="J284" s="372" t="e">
        <f t="shared" si="112"/>
        <v>#DIV/0!</v>
      </c>
    </row>
    <row r="285" spans="1:10" ht="26.4" x14ac:dyDescent="0.3">
      <c r="A285" s="494" t="s">
        <v>88</v>
      </c>
      <c r="B285" s="494"/>
      <c r="C285" s="494"/>
      <c r="D285" s="321" t="s">
        <v>92</v>
      </c>
      <c r="E285" s="238">
        <f t="shared" si="116"/>
        <v>0</v>
      </c>
      <c r="F285" s="238">
        <f t="shared" si="116"/>
        <v>10800</v>
      </c>
      <c r="G285" s="238">
        <f t="shared" si="116"/>
        <v>0</v>
      </c>
      <c r="H285" s="238">
        <f t="shared" si="116"/>
        <v>9986.6299999999992</v>
      </c>
      <c r="I285" s="373" t="e">
        <f t="shared" si="111"/>
        <v>#DIV/0!</v>
      </c>
      <c r="J285" s="373" t="e">
        <f t="shared" si="112"/>
        <v>#DIV/0!</v>
      </c>
    </row>
    <row r="286" spans="1:10" x14ac:dyDescent="0.3">
      <c r="A286" s="498">
        <v>3</v>
      </c>
      <c r="B286" s="498"/>
      <c r="C286" s="498"/>
      <c r="D286" s="329" t="s">
        <v>6</v>
      </c>
      <c r="E286" s="198">
        <f t="shared" si="116"/>
        <v>0</v>
      </c>
      <c r="F286" s="198">
        <f t="shared" si="116"/>
        <v>10800</v>
      </c>
      <c r="G286" s="198">
        <f t="shared" si="116"/>
        <v>0</v>
      </c>
      <c r="H286" s="198">
        <f t="shared" si="116"/>
        <v>9986.6299999999992</v>
      </c>
      <c r="I286" s="370" t="e">
        <f t="shared" si="111"/>
        <v>#DIV/0!</v>
      </c>
      <c r="J286" s="370" t="e">
        <f t="shared" si="112"/>
        <v>#DIV/0!</v>
      </c>
    </row>
    <row r="287" spans="1:10" x14ac:dyDescent="0.3">
      <c r="A287" s="499">
        <v>32</v>
      </c>
      <c r="B287" s="499"/>
      <c r="C287" s="499"/>
      <c r="D287" s="325" t="s">
        <v>15</v>
      </c>
      <c r="E287" s="92">
        <f>SUM(E288)</f>
        <v>0</v>
      </c>
      <c r="F287" s="92">
        <f t="shared" si="116"/>
        <v>10800</v>
      </c>
      <c r="G287" s="92">
        <f t="shared" si="116"/>
        <v>0</v>
      </c>
      <c r="H287" s="92">
        <f t="shared" si="116"/>
        <v>9986.6299999999992</v>
      </c>
      <c r="I287" s="369" t="e">
        <f t="shared" si="111"/>
        <v>#DIV/0!</v>
      </c>
      <c r="J287" s="369" t="e">
        <f t="shared" si="112"/>
        <v>#DIV/0!</v>
      </c>
    </row>
    <row r="288" spans="1:10" s="103" customFormat="1" x14ac:dyDescent="0.3">
      <c r="A288" s="300">
        <v>322</v>
      </c>
      <c r="B288" s="301"/>
      <c r="C288" s="302"/>
      <c r="D288" s="354" t="s">
        <v>175</v>
      </c>
      <c r="E288" s="49">
        <f>SUM(E289)</f>
        <v>0</v>
      </c>
      <c r="F288" s="49">
        <v>10800</v>
      </c>
      <c r="G288" s="49">
        <f t="shared" si="116"/>
        <v>0</v>
      </c>
      <c r="H288" s="49">
        <v>9986.6299999999992</v>
      </c>
      <c r="I288" s="374" t="e">
        <f t="shared" si="111"/>
        <v>#DIV/0!</v>
      </c>
      <c r="J288" s="374" t="e">
        <f t="shared" si="112"/>
        <v>#DIV/0!</v>
      </c>
    </row>
    <row r="289" spans="1:12" s="103" customFormat="1" x14ac:dyDescent="0.3">
      <c r="A289" s="310">
        <v>3222</v>
      </c>
      <c r="B289" s="311"/>
      <c r="C289" s="312"/>
      <c r="D289" s="335" t="s">
        <v>177</v>
      </c>
      <c r="E289" s="104"/>
      <c r="F289" s="104"/>
      <c r="G289" s="35"/>
      <c r="H289" s="104"/>
      <c r="I289" s="72" t="e">
        <f t="shared" si="111"/>
        <v>#DIV/0!</v>
      </c>
      <c r="J289" s="72" t="e">
        <f t="shared" si="112"/>
        <v>#DIV/0!</v>
      </c>
    </row>
    <row r="290" spans="1:12" ht="39.6" x14ac:dyDescent="0.3">
      <c r="A290" s="504" t="s">
        <v>115</v>
      </c>
      <c r="B290" s="504"/>
      <c r="C290" s="504"/>
      <c r="D290" s="64" t="s">
        <v>104</v>
      </c>
      <c r="E290" s="57">
        <f>SUM(E291)</f>
        <v>0</v>
      </c>
      <c r="F290" s="57">
        <f>SUM(F291)</f>
        <v>165</v>
      </c>
      <c r="G290" s="57">
        <f t="shared" ref="G290:H290" si="117">SUM(G291)</f>
        <v>0</v>
      </c>
      <c r="H290" s="57">
        <f t="shared" si="117"/>
        <v>165.02</v>
      </c>
      <c r="I290" s="372" t="e">
        <f t="shared" si="111"/>
        <v>#DIV/0!</v>
      </c>
      <c r="J290" s="372" t="e">
        <f t="shared" si="112"/>
        <v>#DIV/0!</v>
      </c>
    </row>
    <row r="291" spans="1:12" ht="26.4" x14ac:dyDescent="0.3">
      <c r="A291" s="313" t="s">
        <v>117</v>
      </c>
      <c r="B291" s="314" t="s">
        <v>116</v>
      </c>
      <c r="C291" s="365"/>
      <c r="D291" s="366" t="s">
        <v>92</v>
      </c>
      <c r="E291" s="238">
        <f>SUM(E292)</f>
        <v>0</v>
      </c>
      <c r="F291" s="238">
        <f t="shared" ref="F291:H294" si="118">SUM(F292)</f>
        <v>165</v>
      </c>
      <c r="G291" s="238">
        <f t="shared" si="118"/>
        <v>0</v>
      </c>
      <c r="H291" s="238">
        <f t="shared" si="118"/>
        <v>165.02</v>
      </c>
      <c r="I291" s="373" t="e">
        <f t="shared" si="111"/>
        <v>#DIV/0!</v>
      </c>
      <c r="J291" s="373" t="e">
        <f t="shared" si="112"/>
        <v>#DIV/0!</v>
      </c>
      <c r="L291" s="82"/>
    </row>
    <row r="292" spans="1:12" x14ac:dyDescent="0.3">
      <c r="A292" s="501">
        <v>3</v>
      </c>
      <c r="B292" s="501"/>
      <c r="C292" s="501"/>
      <c r="D292" s="329" t="s">
        <v>6</v>
      </c>
      <c r="E292" s="198">
        <f>SUM(E293)</f>
        <v>0</v>
      </c>
      <c r="F292" s="198">
        <f t="shared" si="118"/>
        <v>165</v>
      </c>
      <c r="G292" s="198">
        <f t="shared" si="118"/>
        <v>0</v>
      </c>
      <c r="H292" s="198">
        <f t="shared" si="118"/>
        <v>165.02</v>
      </c>
      <c r="I292" s="370" t="e">
        <f t="shared" si="111"/>
        <v>#DIV/0!</v>
      </c>
      <c r="J292" s="370" t="e">
        <f t="shared" si="112"/>
        <v>#DIV/0!</v>
      </c>
    </row>
    <row r="293" spans="1:12" x14ac:dyDescent="0.3">
      <c r="A293" s="499">
        <v>38</v>
      </c>
      <c r="B293" s="499"/>
      <c r="C293" s="499"/>
      <c r="D293" s="325" t="s">
        <v>46</v>
      </c>
      <c r="E293" s="92">
        <f>SUM(E294)</f>
        <v>0</v>
      </c>
      <c r="F293" s="92">
        <f t="shared" si="118"/>
        <v>165</v>
      </c>
      <c r="G293" s="92">
        <f t="shared" si="118"/>
        <v>0</v>
      </c>
      <c r="H293" s="92">
        <f t="shared" si="118"/>
        <v>165.02</v>
      </c>
      <c r="I293" s="369" t="e">
        <f t="shared" si="111"/>
        <v>#DIV/0!</v>
      </c>
      <c r="J293" s="369" t="e">
        <f t="shared" si="112"/>
        <v>#DIV/0!</v>
      </c>
    </row>
    <row r="294" spans="1:12" s="103" customFormat="1" x14ac:dyDescent="0.3">
      <c r="A294" s="300">
        <v>381</v>
      </c>
      <c r="B294" s="301"/>
      <c r="C294" s="302"/>
      <c r="D294" s="354" t="s">
        <v>157</v>
      </c>
      <c r="E294" s="49">
        <f>SUM(E295)</f>
        <v>0</v>
      </c>
      <c r="F294" s="49">
        <f t="shared" si="118"/>
        <v>165</v>
      </c>
      <c r="G294" s="49">
        <f t="shared" si="118"/>
        <v>0</v>
      </c>
      <c r="H294" s="49">
        <f t="shared" si="118"/>
        <v>165.02</v>
      </c>
      <c r="I294" s="374" t="e">
        <f t="shared" si="111"/>
        <v>#DIV/0!</v>
      </c>
      <c r="J294" s="374" t="e">
        <f t="shared" si="112"/>
        <v>#DIV/0!</v>
      </c>
    </row>
    <row r="295" spans="1:12" s="103" customFormat="1" x14ac:dyDescent="0.3">
      <c r="A295" s="310">
        <v>3812</v>
      </c>
      <c r="B295" s="311"/>
      <c r="C295" s="312"/>
      <c r="D295" s="335" t="s">
        <v>202</v>
      </c>
      <c r="E295" s="104"/>
      <c r="F295" s="104">
        <v>165</v>
      </c>
      <c r="G295" s="104"/>
      <c r="H295" s="104">
        <v>165.02</v>
      </c>
      <c r="I295" s="72" t="e">
        <f t="shared" si="111"/>
        <v>#DIV/0!</v>
      </c>
      <c r="J295" s="72" t="e">
        <f t="shared" si="112"/>
        <v>#DIV/0!</v>
      </c>
    </row>
    <row r="296" spans="1:12" x14ac:dyDescent="0.3">
      <c r="A296" s="497" t="s">
        <v>105</v>
      </c>
      <c r="B296" s="497"/>
      <c r="C296" s="497"/>
      <c r="D296" s="64" t="s">
        <v>106</v>
      </c>
      <c r="E296" s="57">
        <f>SUM(E297+E304+E309)</f>
        <v>0</v>
      </c>
      <c r="F296" s="57">
        <f t="shared" ref="F296:H296" si="119">SUM(F297+F304+F309)</f>
        <v>0</v>
      </c>
      <c r="G296" s="57">
        <f t="shared" si="119"/>
        <v>0</v>
      </c>
      <c r="H296" s="57">
        <f t="shared" si="119"/>
        <v>0</v>
      </c>
      <c r="I296" s="372" t="e">
        <f t="shared" si="111"/>
        <v>#DIV/0!</v>
      </c>
      <c r="J296" s="372" t="e">
        <f t="shared" si="112"/>
        <v>#DIV/0!</v>
      </c>
    </row>
    <row r="297" spans="1:12" x14ac:dyDescent="0.3">
      <c r="A297" s="494" t="s">
        <v>61</v>
      </c>
      <c r="B297" s="494"/>
      <c r="C297" s="494"/>
      <c r="D297" s="321" t="s">
        <v>62</v>
      </c>
      <c r="E297" s="238">
        <f t="shared" ref="E297:H298" si="120">SUM(E298)</f>
        <v>0</v>
      </c>
      <c r="F297" s="238">
        <f t="shared" si="120"/>
        <v>0</v>
      </c>
      <c r="G297" s="238">
        <f t="shared" si="120"/>
        <v>0</v>
      </c>
      <c r="H297" s="238">
        <f t="shared" si="120"/>
        <v>0</v>
      </c>
      <c r="I297" s="373" t="e">
        <f t="shared" si="111"/>
        <v>#DIV/0!</v>
      </c>
      <c r="J297" s="373" t="e">
        <f t="shared" si="112"/>
        <v>#DIV/0!</v>
      </c>
    </row>
    <row r="298" spans="1:12" x14ac:dyDescent="0.3">
      <c r="A298" s="367">
        <v>3</v>
      </c>
      <c r="B298" s="290"/>
      <c r="C298" s="283"/>
      <c r="D298" s="283" t="s">
        <v>6</v>
      </c>
      <c r="E298" s="198">
        <f>SUM(E299)</f>
        <v>0</v>
      </c>
      <c r="F298" s="198">
        <f t="shared" si="120"/>
        <v>0</v>
      </c>
      <c r="G298" s="198">
        <f t="shared" si="120"/>
        <v>0</v>
      </c>
      <c r="H298" s="198">
        <f>SUM(H299+H305)</f>
        <v>0</v>
      </c>
      <c r="I298" s="370" t="e">
        <f t="shared" si="111"/>
        <v>#DIV/0!</v>
      </c>
      <c r="J298" s="370" t="e">
        <f t="shared" si="112"/>
        <v>#DIV/0!</v>
      </c>
    </row>
    <row r="299" spans="1:12" s="103" customFormat="1" x14ac:dyDescent="0.3">
      <c r="A299" s="315">
        <v>31</v>
      </c>
      <c r="B299" s="316"/>
      <c r="C299" s="317"/>
      <c r="D299" s="317" t="s">
        <v>7</v>
      </c>
      <c r="E299" s="92">
        <f>SUM(E300+E302)</f>
        <v>0</v>
      </c>
      <c r="F299" s="92">
        <f t="shared" ref="F299:H299" si="121">SUM(F300+F302)</f>
        <v>0</v>
      </c>
      <c r="G299" s="92">
        <f t="shared" si="121"/>
        <v>0</v>
      </c>
      <c r="H299" s="92">
        <f t="shared" si="121"/>
        <v>0</v>
      </c>
      <c r="I299" s="369" t="e">
        <f t="shared" si="111"/>
        <v>#DIV/0!</v>
      </c>
      <c r="J299" s="369" t="e">
        <f t="shared" si="112"/>
        <v>#DIV/0!</v>
      </c>
    </row>
    <row r="300" spans="1:12" s="103" customFormat="1" x14ac:dyDescent="0.3">
      <c r="A300" s="225">
        <v>311</v>
      </c>
      <c r="B300" s="226"/>
      <c r="C300" s="216"/>
      <c r="D300" s="216" t="s">
        <v>221</v>
      </c>
      <c r="E300" s="49">
        <f>SUM(E301)</f>
        <v>0</v>
      </c>
      <c r="F300" s="49">
        <f t="shared" ref="F300:H300" si="122">SUM(F301)</f>
        <v>0</v>
      </c>
      <c r="G300" s="49">
        <f t="shared" si="122"/>
        <v>0</v>
      </c>
      <c r="H300" s="49">
        <f t="shared" si="122"/>
        <v>0</v>
      </c>
      <c r="I300" s="374" t="e">
        <f t="shared" si="111"/>
        <v>#DIV/0!</v>
      </c>
      <c r="J300" s="374" t="e">
        <f t="shared" si="112"/>
        <v>#DIV/0!</v>
      </c>
    </row>
    <row r="301" spans="1:12" s="103" customFormat="1" x14ac:dyDescent="0.3">
      <c r="A301" s="227">
        <v>3111</v>
      </c>
      <c r="B301" s="87"/>
      <c r="C301" s="217"/>
      <c r="D301" s="217" t="s">
        <v>165</v>
      </c>
      <c r="E301" s="104"/>
      <c r="F301" s="104"/>
      <c r="G301" s="104"/>
      <c r="H301" s="104"/>
      <c r="I301" s="72" t="e">
        <f t="shared" si="111"/>
        <v>#DIV/0!</v>
      </c>
      <c r="J301" s="72" t="e">
        <f t="shared" si="112"/>
        <v>#DIV/0!</v>
      </c>
    </row>
    <row r="302" spans="1:12" x14ac:dyDescent="0.3">
      <c r="A302" s="225">
        <v>312</v>
      </c>
      <c r="B302" s="226"/>
      <c r="C302" s="216"/>
      <c r="D302" s="216" t="s">
        <v>167</v>
      </c>
      <c r="E302" s="49">
        <f>SUM(E303)</f>
        <v>0</v>
      </c>
      <c r="F302" s="49">
        <f t="shared" ref="F302:H302" si="123">SUM(F303)</f>
        <v>0</v>
      </c>
      <c r="G302" s="49">
        <f t="shared" si="123"/>
        <v>0</v>
      </c>
      <c r="H302" s="49">
        <f t="shared" si="123"/>
        <v>0</v>
      </c>
      <c r="I302" s="376" t="e">
        <f t="shared" si="111"/>
        <v>#DIV/0!</v>
      </c>
      <c r="J302" s="376" t="e">
        <f t="shared" si="112"/>
        <v>#DIV/0!</v>
      </c>
    </row>
    <row r="303" spans="1:12" s="103" customFormat="1" x14ac:dyDescent="0.3">
      <c r="A303" s="227">
        <v>3121</v>
      </c>
      <c r="B303" s="87"/>
      <c r="C303" s="217"/>
      <c r="D303" s="217" t="s">
        <v>167</v>
      </c>
      <c r="E303" s="104"/>
      <c r="F303" s="104"/>
      <c r="G303" s="104"/>
      <c r="H303" s="104"/>
      <c r="I303" s="72" t="e">
        <f t="shared" si="111"/>
        <v>#DIV/0!</v>
      </c>
      <c r="J303" s="72" t="e">
        <f t="shared" si="112"/>
        <v>#DIV/0!</v>
      </c>
    </row>
    <row r="304" spans="1:12" ht="26.4" x14ac:dyDescent="0.3">
      <c r="A304" s="494" t="s">
        <v>96</v>
      </c>
      <c r="B304" s="494"/>
      <c r="C304" s="494"/>
      <c r="D304" s="321" t="s">
        <v>97</v>
      </c>
      <c r="E304" s="238">
        <f t="shared" ref="E304:H307" si="124">SUM(E305)</f>
        <v>0</v>
      </c>
      <c r="F304" s="238">
        <f t="shared" si="124"/>
        <v>0</v>
      </c>
      <c r="G304" s="238">
        <f t="shared" si="124"/>
        <v>0</v>
      </c>
      <c r="H304" s="238">
        <f t="shared" si="124"/>
        <v>0</v>
      </c>
      <c r="I304" s="373" t="e">
        <f t="shared" si="111"/>
        <v>#DIV/0!</v>
      </c>
      <c r="J304" s="373" t="e">
        <f t="shared" si="112"/>
        <v>#DIV/0!</v>
      </c>
    </row>
    <row r="305" spans="1:12" x14ac:dyDescent="0.3">
      <c r="A305" s="498">
        <v>3</v>
      </c>
      <c r="B305" s="498"/>
      <c r="C305" s="498"/>
      <c r="D305" s="329" t="s">
        <v>6</v>
      </c>
      <c r="E305" s="198">
        <f t="shared" si="124"/>
        <v>0</v>
      </c>
      <c r="F305" s="198">
        <f t="shared" si="124"/>
        <v>0</v>
      </c>
      <c r="G305" s="198">
        <f t="shared" si="124"/>
        <v>0</v>
      </c>
      <c r="H305" s="198">
        <f t="shared" si="124"/>
        <v>0</v>
      </c>
      <c r="I305" s="370" t="e">
        <f t="shared" si="111"/>
        <v>#DIV/0!</v>
      </c>
      <c r="J305" s="370" t="e">
        <f t="shared" si="112"/>
        <v>#DIV/0!</v>
      </c>
    </row>
    <row r="306" spans="1:12" x14ac:dyDescent="0.3">
      <c r="A306" s="499">
        <v>32</v>
      </c>
      <c r="B306" s="499"/>
      <c r="C306" s="499"/>
      <c r="D306" s="325" t="s">
        <v>15</v>
      </c>
      <c r="E306" s="92">
        <f>SUM(E307)</f>
        <v>0</v>
      </c>
      <c r="F306" s="92">
        <f t="shared" si="124"/>
        <v>0</v>
      </c>
      <c r="G306" s="92">
        <f t="shared" si="124"/>
        <v>0</v>
      </c>
      <c r="H306" s="92">
        <f t="shared" si="124"/>
        <v>0</v>
      </c>
      <c r="I306" s="369" t="e">
        <f t="shared" si="111"/>
        <v>#DIV/0!</v>
      </c>
      <c r="J306" s="369" t="e">
        <f t="shared" si="112"/>
        <v>#DIV/0!</v>
      </c>
    </row>
    <row r="307" spans="1:12" s="103" customFormat="1" x14ac:dyDescent="0.3">
      <c r="A307" s="300">
        <v>323</v>
      </c>
      <c r="B307" s="301"/>
      <c r="C307" s="302"/>
      <c r="D307" s="354" t="s">
        <v>182</v>
      </c>
      <c r="E307" s="49">
        <f>SUM(E308)</f>
        <v>0</v>
      </c>
      <c r="F307" s="49">
        <f t="shared" si="124"/>
        <v>0</v>
      </c>
      <c r="G307" s="49">
        <f t="shared" si="124"/>
        <v>0</v>
      </c>
      <c r="H307" s="49">
        <f t="shared" si="124"/>
        <v>0</v>
      </c>
      <c r="I307" s="374" t="e">
        <f t="shared" si="111"/>
        <v>#DIV/0!</v>
      </c>
      <c r="J307" s="374" t="e">
        <f t="shared" si="112"/>
        <v>#DIV/0!</v>
      </c>
    </row>
    <row r="308" spans="1:12" s="103" customFormat="1" x14ac:dyDescent="0.3">
      <c r="A308" s="346">
        <v>3239</v>
      </c>
      <c r="B308" s="347"/>
      <c r="C308" s="348"/>
      <c r="D308" s="364" t="s">
        <v>190</v>
      </c>
      <c r="E308" s="104"/>
      <c r="F308" s="104"/>
      <c r="G308" s="35"/>
      <c r="H308" s="104"/>
      <c r="I308" s="72" t="e">
        <f t="shared" si="111"/>
        <v>#DIV/0!</v>
      </c>
      <c r="J308" s="72" t="e">
        <f t="shared" si="112"/>
        <v>#DIV/0!</v>
      </c>
    </row>
    <row r="309" spans="1:12" x14ac:dyDescent="0.3">
      <c r="A309" s="494" t="s">
        <v>107</v>
      </c>
      <c r="B309" s="494"/>
      <c r="C309" s="494"/>
      <c r="D309" s="321" t="s">
        <v>113</v>
      </c>
      <c r="E309" s="362">
        <f>SUM(E310)</f>
        <v>0</v>
      </c>
      <c r="F309" s="362">
        <f t="shared" ref="F309:H309" si="125">SUM(F310)</f>
        <v>0</v>
      </c>
      <c r="G309" s="362">
        <f t="shared" si="125"/>
        <v>0</v>
      </c>
      <c r="H309" s="362">
        <f t="shared" si="125"/>
        <v>0</v>
      </c>
      <c r="I309" s="373" t="e">
        <f t="shared" si="111"/>
        <v>#DIV/0!</v>
      </c>
      <c r="J309" s="373" t="e">
        <f t="shared" si="112"/>
        <v>#DIV/0!</v>
      </c>
    </row>
    <row r="310" spans="1:12" x14ac:dyDescent="0.3">
      <c r="A310" s="367">
        <v>3</v>
      </c>
      <c r="B310" s="290"/>
      <c r="C310" s="283"/>
      <c r="D310" s="283" t="s">
        <v>6</v>
      </c>
      <c r="E310" s="198">
        <f>SUM(E311+E318)</f>
        <v>0</v>
      </c>
      <c r="F310" s="198">
        <f t="shared" ref="F310:H310" si="126">SUM(F311+F318)</f>
        <v>0</v>
      </c>
      <c r="G310" s="198">
        <f t="shared" si="126"/>
        <v>0</v>
      </c>
      <c r="H310" s="198">
        <f t="shared" si="126"/>
        <v>0</v>
      </c>
      <c r="I310" s="370" t="e">
        <f t="shared" si="111"/>
        <v>#DIV/0!</v>
      </c>
      <c r="J310" s="370" t="e">
        <f t="shared" si="112"/>
        <v>#DIV/0!</v>
      </c>
    </row>
    <row r="311" spans="1:12" x14ac:dyDescent="0.3">
      <c r="A311" s="315">
        <v>31</v>
      </c>
      <c r="B311" s="316"/>
      <c r="C311" s="317"/>
      <c r="D311" s="317" t="s">
        <v>7</v>
      </c>
      <c r="E311" s="92">
        <f>SUM(E312+E314+E316)</f>
        <v>0</v>
      </c>
      <c r="F311" s="92">
        <f t="shared" ref="F311:H311" si="127">SUM(F312+F314+F316)</f>
        <v>0</v>
      </c>
      <c r="G311" s="92">
        <f t="shared" si="127"/>
        <v>0</v>
      </c>
      <c r="H311" s="92">
        <f t="shared" si="127"/>
        <v>0</v>
      </c>
      <c r="I311" s="369" t="e">
        <f t="shared" si="111"/>
        <v>#DIV/0!</v>
      </c>
      <c r="J311" s="369" t="e">
        <f t="shared" si="112"/>
        <v>#DIV/0!</v>
      </c>
      <c r="L311" s="82"/>
    </row>
    <row r="312" spans="1:12" x14ac:dyDescent="0.3">
      <c r="A312" s="225">
        <v>311</v>
      </c>
      <c r="B312" s="226"/>
      <c r="C312" s="216"/>
      <c r="D312" s="216" t="s">
        <v>221</v>
      </c>
      <c r="E312" s="49">
        <f>SUM(E313)</f>
        <v>0</v>
      </c>
      <c r="F312" s="49">
        <f t="shared" ref="F312:H312" si="128">SUM(F313)</f>
        <v>0</v>
      </c>
      <c r="G312" s="49">
        <f t="shared" si="128"/>
        <v>0</v>
      </c>
      <c r="H312" s="49">
        <f t="shared" si="128"/>
        <v>0</v>
      </c>
      <c r="I312" s="374" t="e">
        <f t="shared" si="111"/>
        <v>#DIV/0!</v>
      </c>
      <c r="J312" s="374" t="e">
        <f t="shared" si="112"/>
        <v>#DIV/0!</v>
      </c>
    </row>
    <row r="313" spans="1:12" s="103" customFormat="1" x14ac:dyDescent="0.3">
      <c r="A313" s="227">
        <v>3111</v>
      </c>
      <c r="B313" s="87"/>
      <c r="C313" s="217"/>
      <c r="D313" s="217" t="s">
        <v>165</v>
      </c>
      <c r="E313" s="104"/>
      <c r="F313" s="104"/>
      <c r="G313" s="104"/>
      <c r="H313" s="104"/>
      <c r="I313" s="72" t="e">
        <f t="shared" si="111"/>
        <v>#DIV/0!</v>
      </c>
      <c r="J313" s="72" t="e">
        <f t="shared" si="112"/>
        <v>#DIV/0!</v>
      </c>
    </row>
    <row r="314" spans="1:12" s="103" customFormat="1" x14ac:dyDescent="0.3">
      <c r="A314" s="225">
        <v>312</v>
      </c>
      <c r="B314" s="226"/>
      <c r="C314" s="216"/>
      <c r="D314" s="216" t="s">
        <v>167</v>
      </c>
      <c r="E314" s="49">
        <f>SUM(E315)</f>
        <v>0</v>
      </c>
      <c r="F314" s="49">
        <f t="shared" ref="F314:H314" si="129">SUM(F315)</f>
        <v>0</v>
      </c>
      <c r="G314" s="49">
        <f t="shared" si="129"/>
        <v>0</v>
      </c>
      <c r="H314" s="49">
        <f t="shared" si="129"/>
        <v>0</v>
      </c>
      <c r="I314" s="374" t="e">
        <f t="shared" si="111"/>
        <v>#DIV/0!</v>
      </c>
      <c r="J314" s="374" t="e">
        <f t="shared" si="112"/>
        <v>#DIV/0!</v>
      </c>
    </row>
    <row r="315" spans="1:12" s="103" customFormat="1" x14ac:dyDescent="0.3">
      <c r="A315" s="227">
        <v>3121</v>
      </c>
      <c r="B315" s="87"/>
      <c r="C315" s="217"/>
      <c r="D315" s="217" t="s">
        <v>167</v>
      </c>
      <c r="E315" s="104"/>
      <c r="F315" s="104"/>
      <c r="G315" s="104"/>
      <c r="H315" s="104"/>
      <c r="I315" s="72" t="e">
        <f t="shared" si="111"/>
        <v>#DIV/0!</v>
      </c>
      <c r="J315" s="72" t="e">
        <f t="shared" si="112"/>
        <v>#DIV/0!</v>
      </c>
    </row>
    <row r="316" spans="1:12" s="103" customFormat="1" x14ac:dyDescent="0.3">
      <c r="A316" s="225">
        <v>313</v>
      </c>
      <c r="B316" s="226"/>
      <c r="C316" s="216"/>
      <c r="D316" s="216" t="s">
        <v>168</v>
      </c>
      <c r="E316" s="49">
        <f>SUM(E317)</f>
        <v>0</v>
      </c>
      <c r="F316" s="49">
        <f t="shared" ref="F316:H316" si="130">SUM(F317)</f>
        <v>0</v>
      </c>
      <c r="G316" s="49">
        <f t="shared" si="130"/>
        <v>0</v>
      </c>
      <c r="H316" s="49">
        <f t="shared" si="130"/>
        <v>0</v>
      </c>
      <c r="I316" s="374" t="e">
        <f t="shared" si="111"/>
        <v>#DIV/0!</v>
      </c>
      <c r="J316" s="374" t="e">
        <f t="shared" si="112"/>
        <v>#DIV/0!</v>
      </c>
    </row>
    <row r="317" spans="1:12" s="103" customFormat="1" ht="26.4" x14ac:dyDescent="0.3">
      <c r="A317" s="227">
        <v>3132</v>
      </c>
      <c r="B317" s="87"/>
      <c r="C317" s="217"/>
      <c r="D317" s="217" t="s">
        <v>222</v>
      </c>
      <c r="E317" s="104"/>
      <c r="F317" s="104"/>
      <c r="G317" s="104"/>
      <c r="H317" s="104"/>
      <c r="I317" s="72" t="e">
        <f t="shared" si="111"/>
        <v>#DIV/0!</v>
      </c>
      <c r="J317" s="72" t="e">
        <f t="shared" si="112"/>
        <v>#DIV/0!</v>
      </c>
    </row>
    <row r="318" spans="1:12" s="103" customFormat="1" x14ac:dyDescent="0.3">
      <c r="A318" s="315">
        <v>32</v>
      </c>
      <c r="B318" s="316"/>
      <c r="C318" s="317"/>
      <c r="D318" s="317" t="s">
        <v>15</v>
      </c>
      <c r="E318" s="92">
        <f>SUM(E319+E322)</f>
        <v>0</v>
      </c>
      <c r="F318" s="92">
        <f t="shared" ref="F318:H318" si="131">SUM(F319+F322)</f>
        <v>0</v>
      </c>
      <c r="G318" s="92">
        <f t="shared" si="131"/>
        <v>0</v>
      </c>
      <c r="H318" s="92">
        <f t="shared" si="131"/>
        <v>0</v>
      </c>
      <c r="I318" s="369" t="e">
        <f t="shared" si="111"/>
        <v>#DIV/0!</v>
      </c>
      <c r="J318" s="369" t="e">
        <f t="shared" si="112"/>
        <v>#DIV/0!</v>
      </c>
    </row>
    <row r="319" spans="1:12" s="103" customFormat="1" x14ac:dyDescent="0.3">
      <c r="A319" s="225">
        <v>321</v>
      </c>
      <c r="B319" s="226"/>
      <c r="C319" s="216"/>
      <c r="D319" s="216" t="s">
        <v>171</v>
      </c>
      <c r="E319" s="49">
        <f>SUM(E320+E321)</f>
        <v>0</v>
      </c>
      <c r="F319" s="49">
        <f t="shared" ref="F319:H319" si="132">SUM(F320+F321)</f>
        <v>0</v>
      </c>
      <c r="G319" s="49">
        <f t="shared" si="132"/>
        <v>0</v>
      </c>
      <c r="H319" s="49">
        <f t="shared" si="132"/>
        <v>0</v>
      </c>
      <c r="I319" s="374" t="e">
        <f t="shared" si="111"/>
        <v>#DIV/0!</v>
      </c>
      <c r="J319" s="374" t="e">
        <f t="shared" si="112"/>
        <v>#DIV/0!</v>
      </c>
    </row>
    <row r="320" spans="1:12" s="103" customFormat="1" x14ac:dyDescent="0.3">
      <c r="A320" s="368">
        <v>3211</v>
      </c>
      <c r="B320" s="347"/>
      <c r="C320" s="348"/>
      <c r="D320" s="335" t="s">
        <v>172</v>
      </c>
      <c r="E320" s="104"/>
      <c r="F320" s="104"/>
      <c r="G320" s="35"/>
      <c r="H320" s="104"/>
      <c r="I320" s="72" t="e">
        <f t="shared" si="111"/>
        <v>#DIV/0!</v>
      </c>
      <c r="J320" s="72" t="e">
        <f t="shared" si="112"/>
        <v>#DIV/0!</v>
      </c>
    </row>
    <row r="321" spans="1:12" s="103" customFormat="1" ht="26.4" x14ac:dyDescent="0.3">
      <c r="A321" s="227">
        <v>3212</v>
      </c>
      <c r="B321" s="87"/>
      <c r="C321" s="217"/>
      <c r="D321" s="217" t="s">
        <v>223</v>
      </c>
      <c r="E321" s="104"/>
      <c r="F321" s="104"/>
      <c r="G321" s="104"/>
      <c r="H321" s="104"/>
      <c r="I321" s="72" t="e">
        <f t="shared" si="111"/>
        <v>#DIV/0!</v>
      </c>
      <c r="J321" s="72" t="e">
        <f t="shared" si="112"/>
        <v>#DIV/0!</v>
      </c>
    </row>
    <row r="322" spans="1:12" s="103" customFormat="1" x14ac:dyDescent="0.3">
      <c r="A322" s="355">
        <v>322</v>
      </c>
      <c r="B322" s="356"/>
      <c r="C322" s="357"/>
      <c r="D322" s="354" t="s">
        <v>175</v>
      </c>
      <c r="E322" s="49">
        <f>SUM(E323)</f>
        <v>0</v>
      </c>
      <c r="F322" s="49">
        <f t="shared" ref="F322:H322" si="133">SUM(F323)</f>
        <v>0</v>
      </c>
      <c r="G322" s="49">
        <f t="shared" si="133"/>
        <v>0</v>
      </c>
      <c r="H322" s="49">
        <f t="shared" si="133"/>
        <v>0</v>
      </c>
      <c r="I322" s="374" t="e">
        <f t="shared" si="111"/>
        <v>#DIV/0!</v>
      </c>
      <c r="J322" s="374" t="e">
        <f t="shared" si="112"/>
        <v>#DIV/0!</v>
      </c>
    </row>
    <row r="323" spans="1:12" s="103" customFormat="1" ht="26.4" x14ac:dyDescent="0.3">
      <c r="A323" s="346">
        <v>3221</v>
      </c>
      <c r="B323" s="347"/>
      <c r="C323" s="348"/>
      <c r="D323" s="335" t="s">
        <v>228</v>
      </c>
      <c r="E323" s="104"/>
      <c r="F323" s="104"/>
      <c r="G323" s="35"/>
      <c r="H323" s="104"/>
      <c r="I323" s="72" t="e">
        <f t="shared" si="111"/>
        <v>#DIV/0!</v>
      </c>
      <c r="J323" s="72" t="e">
        <f t="shared" si="112"/>
        <v>#DIV/0!</v>
      </c>
    </row>
    <row r="324" spans="1:12" ht="14.4" customHeight="1" x14ac:dyDescent="0.3">
      <c r="A324" s="505" t="s">
        <v>112</v>
      </c>
      <c r="B324" s="506"/>
      <c r="C324" s="507"/>
      <c r="D324" s="46" t="s">
        <v>111</v>
      </c>
      <c r="E324" s="106">
        <f>SUM(E325+E330)</f>
        <v>536.79999999999995</v>
      </c>
      <c r="F324" s="106">
        <f>SUM(F325+F330+F335)</f>
        <v>626.38</v>
      </c>
      <c r="G324" s="106">
        <f t="shared" ref="G324" si="134">SUM(G325+G330)</f>
        <v>0</v>
      </c>
      <c r="H324" s="106">
        <f>SUM(H325+H330+H335)</f>
        <v>626.20000000000005</v>
      </c>
      <c r="I324" s="372">
        <f t="shared" si="111"/>
        <v>116.65424739195234</v>
      </c>
      <c r="J324" s="372" t="e">
        <f t="shared" si="112"/>
        <v>#DIV/0!</v>
      </c>
      <c r="L324" s="82"/>
    </row>
    <row r="325" spans="1:12" ht="14.4" customHeight="1" x14ac:dyDescent="0.3">
      <c r="A325" s="482" t="s">
        <v>107</v>
      </c>
      <c r="B325" s="483"/>
      <c r="C325" s="484"/>
      <c r="D325" s="321" t="s">
        <v>113</v>
      </c>
      <c r="E325" s="362">
        <f>SUM(E326)</f>
        <v>88.24</v>
      </c>
      <c r="F325" s="362">
        <f t="shared" ref="F325:H328" si="135">SUM(F326)</f>
        <v>37</v>
      </c>
      <c r="G325" s="362">
        <f t="shared" si="135"/>
        <v>0</v>
      </c>
      <c r="H325" s="362">
        <f t="shared" si="135"/>
        <v>36.409999999999997</v>
      </c>
      <c r="I325" s="373">
        <f t="shared" si="111"/>
        <v>41.262466001813237</v>
      </c>
      <c r="J325" s="373" t="e">
        <f t="shared" si="112"/>
        <v>#DIV/0!</v>
      </c>
    </row>
    <row r="326" spans="1:12" x14ac:dyDescent="0.3">
      <c r="A326" s="488">
        <v>3</v>
      </c>
      <c r="B326" s="489"/>
      <c r="C326" s="490"/>
      <c r="D326" s="329" t="s">
        <v>6</v>
      </c>
      <c r="E326" s="295">
        <f>SUM(E327)</f>
        <v>88.24</v>
      </c>
      <c r="F326" s="295">
        <f t="shared" si="135"/>
        <v>37</v>
      </c>
      <c r="G326" s="295">
        <f t="shared" si="135"/>
        <v>0</v>
      </c>
      <c r="H326" s="295">
        <f t="shared" si="135"/>
        <v>36.409999999999997</v>
      </c>
      <c r="I326" s="370">
        <f t="shared" si="111"/>
        <v>41.262466001813237</v>
      </c>
      <c r="J326" s="370" t="e">
        <f t="shared" si="112"/>
        <v>#DIV/0!</v>
      </c>
    </row>
    <row r="327" spans="1:12" x14ac:dyDescent="0.3">
      <c r="A327" s="502">
        <v>32</v>
      </c>
      <c r="B327" s="502"/>
      <c r="C327" s="502"/>
      <c r="D327" s="325" t="s">
        <v>15</v>
      </c>
      <c r="E327" s="363">
        <f>SUM(E328)</f>
        <v>88.24</v>
      </c>
      <c r="F327" s="363">
        <f t="shared" si="135"/>
        <v>37</v>
      </c>
      <c r="G327" s="363">
        <f t="shared" si="135"/>
        <v>0</v>
      </c>
      <c r="H327" s="363">
        <f t="shared" si="135"/>
        <v>36.409999999999997</v>
      </c>
      <c r="I327" s="369">
        <f t="shared" si="111"/>
        <v>41.262466001813237</v>
      </c>
      <c r="J327" s="369" t="e">
        <f t="shared" si="112"/>
        <v>#DIV/0!</v>
      </c>
    </row>
    <row r="328" spans="1:12" s="76" customFormat="1" x14ac:dyDescent="0.3">
      <c r="A328" s="388">
        <v>322</v>
      </c>
      <c r="B328" s="388"/>
      <c r="C328" s="388"/>
      <c r="D328" s="65" t="s">
        <v>175</v>
      </c>
      <c r="E328" s="67">
        <f>SUM(E329)</f>
        <v>88.24</v>
      </c>
      <c r="F328" s="67">
        <v>37</v>
      </c>
      <c r="G328" s="67">
        <f t="shared" si="135"/>
        <v>0</v>
      </c>
      <c r="H328" s="67">
        <v>36.409999999999997</v>
      </c>
      <c r="I328" s="374">
        <f t="shared" si="111"/>
        <v>41.262466001813237</v>
      </c>
      <c r="J328" s="374" t="e">
        <f t="shared" si="112"/>
        <v>#DIV/0!</v>
      </c>
    </row>
    <row r="329" spans="1:12" s="82" customFormat="1" x14ac:dyDescent="0.3">
      <c r="A329" s="389">
        <v>3222</v>
      </c>
      <c r="B329" s="389"/>
      <c r="C329" s="389"/>
      <c r="D329" s="34" t="s">
        <v>177</v>
      </c>
      <c r="E329" s="35">
        <v>88.24</v>
      </c>
      <c r="F329" s="35"/>
      <c r="G329" s="35"/>
      <c r="H329" s="104"/>
      <c r="I329" s="72">
        <f t="shared" si="111"/>
        <v>0</v>
      </c>
      <c r="J329" s="72" t="e">
        <f t="shared" si="112"/>
        <v>#DIV/0!</v>
      </c>
    </row>
    <row r="330" spans="1:12" ht="14.4" customHeight="1" x14ac:dyDescent="0.3">
      <c r="A330" s="494" t="s">
        <v>63</v>
      </c>
      <c r="B330" s="494"/>
      <c r="C330" s="494"/>
      <c r="D330" s="321" t="s">
        <v>114</v>
      </c>
      <c r="E330" s="362">
        <f>SUM(E331)</f>
        <v>448.56</v>
      </c>
      <c r="F330" s="362">
        <f t="shared" ref="F330:H333" si="136">SUM(F331)</f>
        <v>360</v>
      </c>
      <c r="G330" s="362">
        <f t="shared" si="136"/>
        <v>0</v>
      </c>
      <c r="H330" s="362">
        <f t="shared" si="136"/>
        <v>360.41</v>
      </c>
      <c r="I330" s="373">
        <f t="shared" si="111"/>
        <v>80.348225432495099</v>
      </c>
      <c r="J330" s="373" t="e">
        <f t="shared" si="112"/>
        <v>#DIV/0!</v>
      </c>
    </row>
    <row r="331" spans="1:12" x14ac:dyDescent="0.3">
      <c r="A331" s="498">
        <v>3</v>
      </c>
      <c r="B331" s="498"/>
      <c r="C331" s="498"/>
      <c r="D331" s="329" t="s">
        <v>6</v>
      </c>
      <c r="E331" s="295">
        <f>SUM(E332)</f>
        <v>448.56</v>
      </c>
      <c r="F331" s="295">
        <f t="shared" si="136"/>
        <v>360</v>
      </c>
      <c r="G331" s="295">
        <f t="shared" si="136"/>
        <v>0</v>
      </c>
      <c r="H331" s="295">
        <f t="shared" si="136"/>
        <v>360.41</v>
      </c>
      <c r="I331" s="370">
        <f t="shared" si="111"/>
        <v>80.348225432495099</v>
      </c>
      <c r="J331" s="370" t="e">
        <f t="shared" si="112"/>
        <v>#DIV/0!</v>
      </c>
    </row>
    <row r="332" spans="1:12" x14ac:dyDescent="0.3">
      <c r="A332" s="502">
        <v>32</v>
      </c>
      <c r="B332" s="502"/>
      <c r="C332" s="502"/>
      <c r="D332" s="325" t="s">
        <v>15</v>
      </c>
      <c r="E332" s="363">
        <f>SUM(E333)</f>
        <v>448.56</v>
      </c>
      <c r="F332" s="363">
        <f t="shared" si="136"/>
        <v>360</v>
      </c>
      <c r="G332" s="363">
        <f t="shared" si="136"/>
        <v>0</v>
      </c>
      <c r="H332" s="363">
        <f t="shared" si="136"/>
        <v>360.41</v>
      </c>
      <c r="I332" s="369">
        <f t="shared" si="111"/>
        <v>80.348225432495099</v>
      </c>
      <c r="J332" s="369" t="e">
        <f t="shared" si="112"/>
        <v>#DIV/0!</v>
      </c>
    </row>
    <row r="333" spans="1:12" x14ac:dyDescent="0.3">
      <c r="A333" s="388">
        <v>322</v>
      </c>
      <c r="B333" s="388"/>
      <c r="C333" s="388"/>
      <c r="D333" s="65" t="s">
        <v>175</v>
      </c>
      <c r="E333" s="67">
        <f>SUM(E334)</f>
        <v>448.56</v>
      </c>
      <c r="F333" s="67">
        <v>360</v>
      </c>
      <c r="G333" s="67">
        <f t="shared" si="136"/>
        <v>0</v>
      </c>
      <c r="H333" s="67">
        <v>360.41</v>
      </c>
      <c r="I333" s="374">
        <f t="shared" si="111"/>
        <v>80.348225432495099</v>
      </c>
      <c r="J333" s="374" t="e">
        <f t="shared" si="112"/>
        <v>#DIV/0!</v>
      </c>
    </row>
    <row r="334" spans="1:12" x14ac:dyDescent="0.3">
      <c r="A334" s="389">
        <v>3222</v>
      </c>
      <c r="B334" s="389"/>
      <c r="C334" s="389"/>
      <c r="D334" s="34" t="s">
        <v>177</v>
      </c>
      <c r="E334" s="35">
        <v>448.56</v>
      </c>
      <c r="F334" s="35"/>
      <c r="G334" s="35"/>
      <c r="H334" s="104"/>
      <c r="I334" s="374">
        <f t="shared" si="111"/>
        <v>0</v>
      </c>
      <c r="J334" s="72" t="e">
        <f t="shared" si="112"/>
        <v>#DIV/0!</v>
      </c>
    </row>
    <row r="335" spans="1:12" x14ac:dyDescent="0.3">
      <c r="A335" s="108" t="s">
        <v>257</v>
      </c>
      <c r="B335" s="108"/>
      <c r="C335" s="108"/>
      <c r="D335" s="108" t="s">
        <v>62</v>
      </c>
      <c r="E335" s="108"/>
      <c r="F335" s="108">
        <f>SUM(F336)</f>
        <v>229.38</v>
      </c>
      <c r="G335" s="108"/>
      <c r="H335" s="108">
        <f>SUM(H336)</f>
        <v>229.38</v>
      </c>
      <c r="I335" s="374" t="e">
        <f t="shared" si="111"/>
        <v>#DIV/0!</v>
      </c>
      <c r="J335" s="72" t="e">
        <f t="shared" si="112"/>
        <v>#DIV/0!</v>
      </c>
    </row>
    <row r="336" spans="1:12" x14ac:dyDescent="0.3">
      <c r="A336" s="108" t="s">
        <v>258</v>
      </c>
      <c r="B336" s="108"/>
      <c r="C336" s="108"/>
      <c r="D336" s="108"/>
      <c r="E336" s="108"/>
      <c r="F336" s="108">
        <v>229.38</v>
      </c>
      <c r="G336" s="108"/>
      <c r="H336" s="108">
        <v>229.38</v>
      </c>
      <c r="I336" s="374" t="e">
        <f t="shared" si="111"/>
        <v>#DIV/0!</v>
      </c>
      <c r="J336" s="72" t="e">
        <f t="shared" si="112"/>
        <v>#DIV/0!</v>
      </c>
    </row>
    <row r="339" spans="12:12" x14ac:dyDescent="0.3">
      <c r="L339" s="76"/>
    </row>
  </sheetData>
  <mergeCells count="93">
    <mergeCell ref="A324:C324"/>
    <mergeCell ref="A304:C304"/>
    <mergeCell ref="A306:C306"/>
    <mergeCell ref="A309:C309"/>
    <mergeCell ref="A305:C305"/>
    <mergeCell ref="A332:C332"/>
    <mergeCell ref="A325:C325"/>
    <mergeCell ref="A326:C326"/>
    <mergeCell ref="A327:C327"/>
    <mergeCell ref="A330:C330"/>
    <mergeCell ref="A331:C331"/>
    <mergeCell ref="A290:C290"/>
    <mergeCell ref="A292:C292"/>
    <mergeCell ref="A293:C293"/>
    <mergeCell ref="A296:C296"/>
    <mergeCell ref="A297:C297"/>
    <mergeCell ref="A269:C269"/>
    <mergeCell ref="A284:C284"/>
    <mergeCell ref="A285:C285"/>
    <mergeCell ref="A286:C286"/>
    <mergeCell ref="A287:C287"/>
    <mergeCell ref="A271:C271"/>
    <mergeCell ref="A281:C281"/>
    <mergeCell ref="A282:C282"/>
    <mergeCell ref="A240:C240"/>
    <mergeCell ref="A257:C257"/>
    <mergeCell ref="A258:C258"/>
    <mergeCell ref="A268:C268"/>
    <mergeCell ref="A243:C243"/>
    <mergeCell ref="A253:C253"/>
    <mergeCell ref="A254:C254"/>
    <mergeCell ref="A217:C217"/>
    <mergeCell ref="A218:C218"/>
    <mergeCell ref="A219:C219"/>
    <mergeCell ref="A224:C224"/>
    <mergeCell ref="A239:C239"/>
    <mergeCell ref="A205:C205"/>
    <mergeCell ref="A206:C206"/>
    <mergeCell ref="A207:C207"/>
    <mergeCell ref="A213:C213"/>
    <mergeCell ref="A216:C216"/>
    <mergeCell ref="A196:C196"/>
    <mergeCell ref="A197:C197"/>
    <mergeCell ref="A198:C198"/>
    <mergeCell ref="A201:C201"/>
    <mergeCell ref="A202:C202"/>
    <mergeCell ref="A183:C183"/>
    <mergeCell ref="A189:C189"/>
    <mergeCell ref="A190:C190"/>
    <mergeCell ref="A195:C195"/>
    <mergeCell ref="A166:C166"/>
    <mergeCell ref="A174:C174"/>
    <mergeCell ref="A180:C180"/>
    <mergeCell ref="A173:C173"/>
    <mergeCell ref="A175:C175"/>
    <mergeCell ref="A177:C177"/>
    <mergeCell ref="A181:C181"/>
    <mergeCell ref="A182:C182"/>
    <mergeCell ref="A167:C167"/>
    <mergeCell ref="A168:C168"/>
    <mergeCell ref="A169:C169"/>
    <mergeCell ref="A171:C171"/>
    <mergeCell ref="A160:C160"/>
    <mergeCell ref="A161:C161"/>
    <mergeCell ref="A162:C162"/>
    <mergeCell ref="A165:C165"/>
    <mergeCell ref="A119:C119"/>
    <mergeCell ref="A136:C136"/>
    <mergeCell ref="A137:C137"/>
    <mergeCell ref="A142:C142"/>
    <mergeCell ref="A144:C144"/>
    <mergeCell ref="A154:C154"/>
    <mergeCell ref="A155:C155"/>
    <mergeCell ref="A10:C10"/>
    <mergeCell ref="A11:C11"/>
    <mergeCell ref="A5:I5"/>
    <mergeCell ref="A7:C7"/>
    <mergeCell ref="A1:K1"/>
    <mergeCell ref="A12:C12"/>
    <mergeCell ref="A13:C13"/>
    <mergeCell ref="A21:C21"/>
    <mergeCell ref="A14:C14"/>
    <mergeCell ref="A40:C40"/>
    <mergeCell ref="A36:C36"/>
    <mergeCell ref="A37:C37"/>
    <mergeCell ref="A38:C38"/>
    <mergeCell ref="A39:C39"/>
    <mergeCell ref="A73:C73"/>
    <mergeCell ref="A74:C74"/>
    <mergeCell ref="A75:C75"/>
    <mergeCell ref="A109:C109"/>
    <mergeCell ref="A110:C110"/>
    <mergeCell ref="A108:C108"/>
  </mergeCells>
  <pageMargins left="0.7" right="0.7" top="0.75" bottom="0.75" header="0.3" footer="0.3"/>
  <pageSetup paperSize="9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2024-02-28T11:27:02Z</cp:lastPrinted>
  <dcterms:created xsi:type="dcterms:W3CDTF">2022-08-12T12:51:27Z</dcterms:created>
  <dcterms:modified xsi:type="dcterms:W3CDTF">2024-04-05T09:30:37Z</dcterms:modified>
</cp:coreProperties>
</file>